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Исполнение" sheetId="4" r:id="rId1"/>
    <sheet name="Темп роста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0">Исполнение!$A$1:$I$30</definedName>
  </definedNames>
  <calcPr calcId="124519"/>
</workbook>
</file>

<file path=xl/calcChain.xml><?xml version="1.0" encoding="utf-8"?>
<calcChain xmlns="http://schemas.openxmlformats.org/spreadsheetml/2006/main">
  <c r="G17" i="7"/>
  <c r="G18"/>
  <c r="G19"/>
  <c r="G20"/>
  <c r="G21"/>
  <c r="G22"/>
  <c r="G23"/>
  <c r="G24"/>
  <c r="G25"/>
  <c r="G26"/>
  <c r="G27"/>
  <c r="G28"/>
  <c r="G29"/>
  <c r="G30"/>
  <c r="G16"/>
  <c r="G8"/>
  <c r="G9"/>
  <c r="G10"/>
  <c r="G11"/>
  <c r="G12"/>
  <c r="G13"/>
  <c r="G14"/>
  <c r="G7"/>
  <c r="D17"/>
  <c r="D30"/>
  <c r="D8"/>
  <c r="D9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C17"/>
  <c r="C9"/>
  <c r="I15" i="4"/>
  <c r="I16"/>
  <c r="I18"/>
  <c r="I19"/>
  <c r="I20"/>
  <c r="I21"/>
  <c r="I22"/>
  <c r="I23"/>
  <c r="I24"/>
  <c r="I25"/>
  <c r="I26"/>
  <c r="I27"/>
  <c r="I28"/>
  <c r="I29"/>
  <c r="I30"/>
  <c r="I8"/>
  <c r="I10"/>
  <c r="I11"/>
  <c r="I12"/>
  <c r="I13"/>
  <c r="I14"/>
  <c r="I7"/>
  <c r="E16"/>
  <c r="E18"/>
  <c r="E19"/>
  <c r="E20"/>
  <c r="E21"/>
  <c r="E22"/>
  <c r="E23"/>
  <c r="E24"/>
  <c r="E25"/>
  <c r="E26"/>
  <c r="E27"/>
  <c r="E28"/>
  <c r="E29"/>
  <c r="E8"/>
  <c r="E10"/>
  <c r="E11"/>
  <c r="E12"/>
  <c r="E13"/>
  <c r="E14"/>
  <c r="E15"/>
  <c r="E7"/>
  <c r="H18" l="1"/>
  <c r="H19"/>
  <c r="H20"/>
  <c r="H21"/>
  <c r="H22"/>
  <c r="H23"/>
  <c r="H24"/>
  <c r="H25"/>
  <c r="H26"/>
  <c r="H27"/>
  <c r="H28"/>
  <c r="H29"/>
  <c r="H8"/>
  <c r="H10"/>
  <c r="H11"/>
  <c r="H12"/>
  <c r="H13"/>
  <c r="H14"/>
  <c r="H7"/>
  <c r="D8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U28" i="6" l="1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G17" i="4" l="1"/>
  <c r="I17" s="1"/>
  <c r="C17"/>
  <c r="E17" s="1"/>
  <c r="F17"/>
  <c r="B17"/>
  <c r="D17" s="1"/>
  <c r="G9"/>
  <c r="I9" s="1"/>
  <c r="C9"/>
  <c r="E9" s="1"/>
  <c r="F9"/>
  <c r="B9"/>
  <c r="H9" l="1"/>
  <c r="H17"/>
  <c r="D9"/>
</calcChain>
</file>

<file path=xl/sharedStrings.xml><?xml version="1.0" encoding="utf-8"?>
<sst xmlns="http://schemas.openxmlformats.org/spreadsheetml/2006/main" count="126" uniqueCount="80">
  <si>
    <t xml:space="preserve">  НЕНАЛОГОВЫЕ ДОХОДЫ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</si>
  <si>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</si>
  <si>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ПЛАТЕЖИ ПРИ ПОЛЬЗОВАНИИ ПРИРОДНЫМИ РЕСУРСАМИ</t>
  </si>
  <si>
    <t xml:space="preserve">  ДОХОДЫ ОТ ОКАЗАНИЯ ПЛАТНЫХ УСЛУГ (РАБОТ) И КОМПЕНСАЦИИ ЗАТРАТ ГОСУДАРСТВА</t>
  </si>
  <si>
    <t xml:space="preserve">  ДОХОДЫ ОТ ПРОДАЖИ МАТЕРИАЛЬНЫХ И НЕМАТЕРИАЛЬНЫХ АКТИВОВ</t>
  </si>
  <si>
    <t xml:space="preserve">  АДМИНИСТРАТИВНЫЕ ПЛАТЕЖИ И СБОРЫ</t>
  </si>
  <si>
    <t xml:space="preserve">  ПРОЧИЕ НЕНАЛОГОВЫЕ ДОХОДЫ</t>
  </si>
  <si>
    <t xml:space="preserve">  БЕЗВОЗМЕЗДНЫЕ ПОСТУПЛЕНИЯ ОТ ДРУГИХ БЮДЖЕТОВ БЮДЖЕТНОЙ СИСТЕМЫ РОССИЙСКОЙ ФЕДЕРАЦИИ</t>
  </si>
  <si>
    <t xml:space="preserve">  БЕЗВОЗМЕЗДНЫЕ ПОСТУПЛЕНИЯ ОТ ГОСУДАРСТВЕННЫХ (МУНИЦИПАЛЬНЫХ) ОРГАНИЗАЦИЙ</t>
  </si>
  <si>
    <t xml:space="preserve">  ПРОЧИЕ БЕЗВОЗМЕЗДНЫЕ ПОСТУПЛЕНИЯ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</si>
  <si>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</si>
  <si>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</si>
  <si>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</si>
  <si>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</si>
  <si>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</si>
  <si>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</si>
  <si>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</si>
  <si>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</si>
  <si>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</si>
  <si>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</si>
  <si>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</si>
  <si>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</si>
  <si>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</si>
  <si>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</si>
  <si>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</si>
  <si>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</si>
  <si>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</si>
  <si>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</si>
  <si>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</si>
  <si>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</si>
  <si>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</si>
  <si>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</si>
  <si>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</si>
  <si>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</si>
  <si>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</si>
  <si>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</si>
  <si>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</si>
  <si>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</si>
  <si>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</si>
  <si>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</si>
  <si>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</si>
  <si>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</si>
  <si>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</si>
  <si>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</si>
  <si>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</si>
  <si>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</si>
  <si>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</si>
  <si>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</si>
  <si>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</si>
  <si>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</si>
  <si>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</si>
  <si>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</si>
  <si>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</si>
  <si>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</si>
  <si>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</si>
  <si>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</si>
  <si>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</si>
  <si>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Доходная часть местных бюджетов за 2014 г.</t>
  </si>
  <si>
    <t>тыс. рублей</t>
  </si>
  <si>
    <t>Темп роста 2014/2013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</si>
  <si>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</si>
  <si>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</si>
  <si>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</si>
  <si>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</si>
  <si>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Утверждено на 2014 год</t>
  </si>
  <si>
    <t>Исполнено за 2014 год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</si>
  <si>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</si>
  <si>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</si>
  <si>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</si>
  <si>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</si>
  <si>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</si>
  <si>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</si>
  <si>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</si>
  <si>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</si>
  <si>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>Исполнено за 2013 год</t>
  </si>
  <si>
    <t xml:space="preserve">Республиканский бюджет субъекта Российской Федерации </t>
  </si>
  <si>
    <t>ъ</t>
  </si>
  <si>
    <t>Исполнение доходной части консолидированного бюджета Республики Мордовия за 2014 год</t>
  </si>
  <si>
    <t>Анализ доходной части консолидированного бюджета Республики Мордовия за 2014 год</t>
  </si>
  <si>
    <t>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</si>
</sst>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/>
    <xf numFmtId="0" fontId="6" fillId="0" borderId="0"/>
    <xf numFmtId="0" fontId="8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1" applyFont="1" applyFill="1"/>
    <xf numFmtId="0" fontId="5" fillId="2" borderId="1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Fill="1"/>
    <xf numFmtId="0" fontId="4" fillId="3" borderId="0" xfId="1" applyFont="1" applyFill="1"/>
    <xf numFmtId="49" fontId="7" fillId="4" borderId="5" xfId="2" applyNumberFormat="1" applyFont="1" applyFill="1" applyBorder="1" applyAlignment="1">
      <alignment horizontal="center" vertical="center" wrapText="1"/>
    </xf>
    <xf numFmtId="0" fontId="8" fillId="0" borderId="0" xfId="3"/>
    <xf numFmtId="49" fontId="6" fillId="0" borderId="6" xfId="2" applyNumberFormat="1" applyFill="1" applyBorder="1" applyAlignment="1">
      <alignment horizontal="left" wrapText="1"/>
    </xf>
    <xf numFmtId="4" fontId="8" fillId="0" borderId="6" xfId="3" applyNumberFormat="1" applyBorder="1"/>
    <xf numFmtId="49" fontId="3" fillId="3" borderId="6" xfId="2" applyNumberFormat="1" applyFont="1" applyFill="1" applyBorder="1" applyAlignment="1">
      <alignment horizontal="left" wrapText="1"/>
    </xf>
    <xf numFmtId="4" fontId="1" fillId="3" borderId="6" xfId="3" applyNumberFormat="1" applyFont="1" applyFill="1" applyBorder="1"/>
    <xf numFmtId="0" fontId="8" fillId="3" borderId="0" xfId="3" applyFill="1"/>
    <xf numFmtId="0" fontId="10" fillId="0" borderId="0" xfId="3" applyFont="1" applyAlignment="1">
      <alignment horizontal="right"/>
    </xf>
    <xf numFmtId="0" fontId="4" fillId="0" borderId="0" xfId="1" applyFont="1" applyFill="1"/>
    <xf numFmtId="49" fontId="5" fillId="2" borderId="0" xfId="1" applyNumberFormat="1" applyFont="1" applyFill="1" applyBorder="1"/>
    <xf numFmtId="4" fontId="13" fillId="0" borderId="6" xfId="0" applyNumberFormat="1" applyFont="1" applyFill="1" applyBorder="1" applyAlignment="1"/>
    <xf numFmtId="4" fontId="13" fillId="0" borderId="16" xfId="0" applyNumberFormat="1" applyFont="1" applyFill="1" applyBorder="1" applyAlignment="1"/>
    <xf numFmtId="0" fontId="5" fillId="2" borderId="2" xfId="1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wrapText="1" indent="1"/>
    </xf>
    <xf numFmtId="0" fontId="14" fillId="0" borderId="19" xfId="1" applyFont="1" applyFill="1" applyBorder="1" applyAlignment="1">
      <alignment wrapText="1"/>
    </xf>
    <xf numFmtId="0" fontId="14" fillId="0" borderId="20" xfId="1" applyFont="1" applyFill="1" applyBorder="1" applyAlignment="1">
      <alignment wrapText="1"/>
    </xf>
    <xf numFmtId="4" fontId="11" fillId="0" borderId="16" xfId="0" applyNumberFormat="1" applyFont="1" applyFill="1" applyBorder="1" applyAlignment="1"/>
    <xf numFmtId="165" fontId="11" fillId="2" borderId="9" xfId="4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top" wrapText="1"/>
    </xf>
    <xf numFmtId="0" fontId="9" fillId="0" borderId="0" xfId="2" applyFont="1" applyBorder="1" applyAlignment="1">
      <alignment horizontal="center"/>
    </xf>
    <xf numFmtId="165" fontId="13" fillId="2" borderId="9" xfId="4" applyNumberFormat="1" applyFont="1" applyFill="1" applyBorder="1" applyAlignment="1">
      <alignment horizontal="right"/>
    </xf>
    <xf numFmtId="165" fontId="11" fillId="2" borderId="6" xfId="4" applyNumberFormat="1" applyFont="1" applyFill="1" applyBorder="1" applyAlignment="1">
      <alignment horizontal="right"/>
    </xf>
    <xf numFmtId="165" fontId="13" fillId="2" borderId="6" xfId="4" applyNumberFormat="1" applyFont="1" applyFill="1" applyBorder="1" applyAlignment="1">
      <alignment horizontal="right"/>
    </xf>
    <xf numFmtId="49" fontId="11" fillId="2" borderId="21" xfId="1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165" fontId="11" fillId="2" borderId="21" xfId="4" applyNumberFormat="1" applyFont="1" applyFill="1" applyBorder="1" applyAlignment="1">
      <alignment horizontal="right"/>
    </xf>
    <xf numFmtId="165" fontId="13" fillId="2" borderId="21" xfId="4" applyNumberFormat="1" applyFont="1" applyFill="1" applyBorder="1" applyAlignment="1">
      <alignment horizontal="right"/>
    </xf>
    <xf numFmtId="165" fontId="13" fillId="2" borderId="12" xfId="4" applyNumberFormat="1" applyFont="1" applyFill="1" applyBorder="1" applyAlignment="1">
      <alignment horizontal="right"/>
    </xf>
    <xf numFmtId="165" fontId="13" fillId="2" borderId="15" xfId="4" applyNumberFormat="1" applyFont="1" applyFill="1" applyBorder="1" applyAlignment="1">
      <alignment horizontal="right"/>
    </xf>
    <xf numFmtId="49" fontId="11" fillId="2" borderId="26" xfId="1" applyNumberFormat="1" applyFont="1" applyFill="1" applyBorder="1" applyAlignment="1">
      <alignment horizontal="center" vertical="top" wrapText="1"/>
    </xf>
    <xf numFmtId="49" fontId="11" fillId="2" borderId="16" xfId="1" applyNumberFormat="1" applyFont="1" applyFill="1" applyBorder="1" applyAlignment="1">
      <alignment horizontal="center" vertical="top" wrapText="1"/>
    </xf>
    <xf numFmtId="4" fontId="15" fillId="0" borderId="6" xfId="1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wrapText="1" indent="1"/>
    </xf>
    <xf numFmtId="0" fontId="14" fillId="0" borderId="28" xfId="1" applyFont="1" applyFill="1" applyBorder="1" applyAlignment="1">
      <alignment wrapText="1"/>
    </xf>
    <xf numFmtId="0" fontId="14" fillId="0" borderId="29" xfId="1" applyFont="1" applyFill="1" applyBorder="1" applyAlignment="1">
      <alignment wrapText="1"/>
    </xf>
    <xf numFmtId="0" fontId="15" fillId="0" borderId="30" xfId="0" applyFont="1" applyFill="1" applyBorder="1" applyAlignment="1">
      <alignment horizontal="left" wrapText="1" indent="1"/>
    </xf>
    <xf numFmtId="0" fontId="16" fillId="2" borderId="4" xfId="1" applyFont="1" applyFill="1" applyBorder="1" applyAlignment="1">
      <alignment horizontal="center" vertical="center"/>
    </xf>
    <xf numFmtId="0" fontId="10" fillId="0" borderId="0" xfId="0" applyFont="1"/>
    <xf numFmtId="0" fontId="16" fillId="2" borderId="31" xfId="1" applyFont="1" applyFill="1" applyBorder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 wrapText="1"/>
    </xf>
    <xf numFmtId="164" fontId="9" fillId="0" borderId="25" xfId="0" applyNumberFormat="1" applyFont="1" applyBorder="1" applyAlignment="1">
      <alignment wrapText="1"/>
    </xf>
    <xf numFmtId="164" fontId="18" fillId="0" borderId="25" xfId="0" applyNumberFormat="1" applyFont="1" applyBorder="1" applyAlignment="1">
      <alignment wrapText="1"/>
    </xf>
    <xf numFmtId="3" fontId="13" fillId="0" borderId="6" xfId="0" applyNumberFormat="1" applyFont="1" applyFill="1" applyBorder="1" applyAlignment="1"/>
    <xf numFmtId="3" fontId="11" fillId="0" borderId="6" xfId="0" applyNumberFormat="1" applyFont="1" applyFill="1" applyBorder="1" applyAlignment="1"/>
    <xf numFmtId="3" fontId="13" fillId="0" borderId="32" xfId="0" applyNumberFormat="1" applyFont="1" applyFill="1" applyBorder="1" applyAlignment="1"/>
    <xf numFmtId="4" fontId="13" fillId="0" borderId="32" xfId="0" applyNumberFormat="1" applyFont="1" applyFill="1" applyBorder="1" applyAlignment="1"/>
    <xf numFmtId="165" fontId="9" fillId="0" borderId="25" xfId="4" applyNumberFormat="1" applyFont="1" applyBorder="1" applyAlignment="1">
      <alignment wrapText="1"/>
    </xf>
    <xf numFmtId="165" fontId="18" fillId="0" borderId="25" xfId="4" applyNumberFormat="1" applyFont="1" applyBorder="1" applyAlignment="1">
      <alignment wrapText="1"/>
    </xf>
    <xf numFmtId="165" fontId="18" fillId="0" borderId="32" xfId="4" applyNumberFormat="1" applyFont="1" applyBorder="1" applyAlignment="1">
      <alignment wrapText="1"/>
    </xf>
    <xf numFmtId="0" fontId="19" fillId="2" borderId="0" xfId="1" applyFont="1" applyFill="1" applyAlignment="1">
      <alignment horizontal="right"/>
    </xf>
    <xf numFmtId="0" fontId="17" fillId="0" borderId="0" xfId="0" applyFont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SheetLayoutView="100" workbookViewId="0">
      <selection activeCell="A10" sqref="A10"/>
    </sheetView>
  </sheetViews>
  <sheetFormatPr defaultRowHeight="12.75"/>
  <cols>
    <col min="1" max="1" width="50.7109375" style="1" customWidth="1"/>
    <col min="2" max="2" width="33.85546875" style="1" customWidth="1"/>
    <col min="3" max="3" width="29.42578125" style="1" customWidth="1"/>
    <col min="4" max="5" width="14.7109375" style="1" customWidth="1"/>
    <col min="6" max="7" width="31.5703125" style="1" customWidth="1"/>
    <col min="8" max="9" width="22.28515625" style="1" customWidth="1"/>
    <col min="10" max="16384" width="9.140625" style="1"/>
  </cols>
  <sheetData>
    <row r="1" spans="1:9" ht="18.75">
      <c r="A1" s="25" t="s">
        <v>77</v>
      </c>
      <c r="B1" s="25"/>
      <c r="C1" s="25"/>
      <c r="D1" s="25"/>
      <c r="E1" s="25"/>
      <c r="F1" s="25"/>
      <c r="G1" s="25"/>
      <c r="H1" s="25"/>
      <c r="I1" s="25"/>
    </row>
    <row r="2" spans="1:9">
      <c r="A2" s="2"/>
      <c r="B2" s="15"/>
      <c r="C2" s="15"/>
      <c r="D2" s="15"/>
      <c r="E2" s="15"/>
      <c r="F2" s="15"/>
      <c r="G2" s="15"/>
      <c r="I2" s="69" t="s">
        <v>79</v>
      </c>
    </row>
    <row r="3" spans="1:9" ht="42" customHeight="1">
      <c r="A3" s="28" t="s">
        <v>66</v>
      </c>
      <c r="B3" s="40" t="s">
        <v>63</v>
      </c>
      <c r="C3" s="48"/>
      <c r="D3" s="48"/>
      <c r="E3" s="49"/>
      <c r="F3" s="40" t="s">
        <v>75</v>
      </c>
      <c r="G3" s="48"/>
      <c r="H3" s="48"/>
      <c r="I3" s="49"/>
    </row>
    <row r="4" spans="1:9" ht="12.75" customHeight="1">
      <c r="A4" s="29"/>
      <c r="B4" s="31" t="s">
        <v>64</v>
      </c>
      <c r="C4" s="33" t="s">
        <v>65</v>
      </c>
      <c r="D4" s="26" t="s">
        <v>59</v>
      </c>
      <c r="E4" s="26" t="s">
        <v>67</v>
      </c>
      <c r="F4" s="31" t="s">
        <v>64</v>
      </c>
      <c r="G4" s="33" t="s">
        <v>65</v>
      </c>
      <c r="H4" s="41" t="s">
        <v>59</v>
      </c>
      <c r="I4" s="41" t="s">
        <v>67</v>
      </c>
    </row>
    <row r="5" spans="1:9" ht="62.25" customHeight="1">
      <c r="A5" s="30"/>
      <c r="B5" s="32"/>
      <c r="C5" s="34"/>
      <c r="D5" s="27"/>
      <c r="E5" s="27"/>
      <c r="F5" s="32"/>
      <c r="G5" s="34"/>
      <c r="H5" s="42"/>
      <c r="I5" s="42"/>
    </row>
    <row r="6" spans="1:9" ht="13.5" thickBot="1">
      <c r="A6" s="18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3">
        <v>7</v>
      </c>
      <c r="I6" s="43">
        <v>8</v>
      </c>
    </row>
    <row r="7" spans="1:9" ht="18.75">
      <c r="A7" s="19" t="s">
        <v>60</v>
      </c>
      <c r="B7" s="23">
        <v>42721705421.32</v>
      </c>
      <c r="C7" s="23">
        <v>39876318770.75</v>
      </c>
      <c r="D7" s="24">
        <f>C7/B7</f>
        <v>0.93339716608901979</v>
      </c>
      <c r="E7" s="38">
        <f>C7/$C$7</f>
        <v>1</v>
      </c>
      <c r="F7" s="23">
        <v>38005517591.809998</v>
      </c>
      <c r="G7" s="23">
        <v>35507967177.669998</v>
      </c>
      <c r="H7" s="44">
        <f>G7/F7</f>
        <v>0.93428453097351816</v>
      </c>
      <c r="I7" s="44">
        <f>G7/$G$7</f>
        <v>1</v>
      </c>
    </row>
    <row r="8" spans="1:9" s="4" customFormat="1" ht="32.25">
      <c r="A8" s="20" t="s">
        <v>13</v>
      </c>
      <c r="B8" s="23">
        <v>30519875728.849998</v>
      </c>
      <c r="C8" s="23">
        <v>27960728468.560001</v>
      </c>
      <c r="D8" s="24">
        <f t="shared" ref="D8:D29" si="0">C8/B8</f>
        <v>0.91614817560115847</v>
      </c>
      <c r="E8" s="38">
        <f t="shared" ref="E8:E29" si="1">C8/$C$7</f>
        <v>0.70118630130596959</v>
      </c>
      <c r="F8" s="23">
        <v>25799192200</v>
      </c>
      <c r="G8" s="23">
        <v>23592145444.91</v>
      </c>
      <c r="H8" s="44">
        <f t="shared" ref="H8:H29" si="2">G8/F8</f>
        <v>0.9144528736411367</v>
      </c>
      <c r="I8" s="44">
        <f t="shared" ref="I8:I30" si="3">G8/$G$7</f>
        <v>0.6644183635425478</v>
      </c>
    </row>
    <row r="9" spans="1:9" s="4" customFormat="1" ht="18.75">
      <c r="A9" s="20" t="s">
        <v>61</v>
      </c>
      <c r="B9" s="23">
        <f t="shared" ref="B9:G9" si="4">B10+B11+B12+B13+B14+B15+B16</f>
        <v>28124965373.959999</v>
      </c>
      <c r="C9" s="23">
        <f>C10+C11+C12+C13+C14+C15+C16</f>
        <v>26777045350.739994</v>
      </c>
      <c r="D9" s="24">
        <f t="shared" si="0"/>
        <v>0.95207389572582368</v>
      </c>
      <c r="E9" s="38">
        <f t="shared" si="1"/>
        <v>0.67150243994893133</v>
      </c>
      <c r="F9" s="23">
        <f>F10+F11+F12+F13+F14+F15+F16</f>
        <v>24270046400</v>
      </c>
      <c r="G9" s="23">
        <f t="shared" si="4"/>
        <v>23180996926.599995</v>
      </c>
      <c r="H9" s="44">
        <f t="shared" si="2"/>
        <v>0.95512783719276262</v>
      </c>
      <c r="I9" s="44">
        <f t="shared" si="3"/>
        <v>0.65283931379709892</v>
      </c>
    </row>
    <row r="10" spans="1:9" s="14" customFormat="1" ht="18.75">
      <c r="A10" s="21" t="s">
        <v>62</v>
      </c>
      <c r="B10" s="17">
        <v>16796404607</v>
      </c>
      <c r="C10" s="16">
        <v>15814799132.360001</v>
      </c>
      <c r="D10" s="37">
        <f t="shared" si="0"/>
        <v>0.9415585955680712</v>
      </c>
      <c r="E10" s="39">
        <f t="shared" si="1"/>
        <v>0.39659626615184052</v>
      </c>
      <c r="F10" s="16">
        <v>14232864000</v>
      </c>
      <c r="G10" s="17">
        <v>13486704809.950001</v>
      </c>
      <c r="H10" s="45">
        <f t="shared" si="2"/>
        <v>0.94757490902393227</v>
      </c>
      <c r="I10" s="45">
        <f t="shared" si="3"/>
        <v>0.37982193524250596</v>
      </c>
    </row>
    <row r="11" spans="1:9" s="14" customFormat="1" ht="48">
      <c r="A11" s="21" t="s">
        <v>14</v>
      </c>
      <c r="B11" s="17">
        <v>7067828940.75</v>
      </c>
      <c r="C11" s="16">
        <v>6744074729.1000004</v>
      </c>
      <c r="D11" s="37">
        <f t="shared" si="0"/>
        <v>0.95419325872710714</v>
      </c>
      <c r="E11" s="39">
        <f t="shared" si="1"/>
        <v>0.16912480732917856</v>
      </c>
      <c r="F11" s="16">
        <v>6914206200</v>
      </c>
      <c r="G11" s="17">
        <v>6620984672.9099998</v>
      </c>
      <c r="H11" s="45">
        <f t="shared" si="2"/>
        <v>0.9575914402017689</v>
      </c>
      <c r="I11" s="45">
        <f t="shared" si="3"/>
        <v>0.18646476267652287</v>
      </c>
    </row>
    <row r="12" spans="1:9" s="14" customFormat="1" ht="18.75">
      <c r="A12" s="21" t="s">
        <v>15</v>
      </c>
      <c r="B12" s="17">
        <v>1250003319.21</v>
      </c>
      <c r="C12" s="16">
        <v>1208268912.6099999</v>
      </c>
      <c r="D12" s="37">
        <f t="shared" si="0"/>
        <v>0.96661256337593071</v>
      </c>
      <c r="E12" s="39">
        <f t="shared" si="1"/>
        <v>3.030041262224754E-2</v>
      </c>
      <c r="F12" s="16">
        <v>751405100</v>
      </c>
      <c r="G12" s="17">
        <v>707170181.02999997</v>
      </c>
      <c r="H12" s="46">
        <f t="shared" si="2"/>
        <v>0.94113039827650891</v>
      </c>
      <c r="I12" s="45">
        <f t="shared" si="3"/>
        <v>1.99158171317315E-2</v>
      </c>
    </row>
    <row r="13" spans="1:9" ht="18.75">
      <c r="A13" s="21" t="s">
        <v>16</v>
      </c>
      <c r="B13" s="17">
        <v>2883461459</v>
      </c>
      <c r="C13" s="16">
        <v>2886139091.0999999</v>
      </c>
      <c r="D13" s="37">
        <f t="shared" si="0"/>
        <v>1.0009286172671539</v>
      </c>
      <c r="E13" s="39">
        <f t="shared" si="1"/>
        <v>7.2377270020647824E-2</v>
      </c>
      <c r="F13" s="16">
        <v>2328924600</v>
      </c>
      <c r="G13" s="17">
        <v>2333253765.9200001</v>
      </c>
      <c r="H13" s="37">
        <f t="shared" si="2"/>
        <v>1.0018588690763111</v>
      </c>
      <c r="I13" s="45">
        <f t="shared" si="3"/>
        <v>6.5710710901730252E-2</v>
      </c>
    </row>
    <row r="14" spans="1:9" ht="48">
      <c r="A14" s="21" t="s">
        <v>17</v>
      </c>
      <c r="B14" s="17">
        <v>42401800</v>
      </c>
      <c r="C14" s="16">
        <v>32905423.760000002</v>
      </c>
      <c r="D14" s="37">
        <f t="shared" si="0"/>
        <v>0.77603837006919518</v>
      </c>
      <c r="E14" s="39">
        <f t="shared" si="1"/>
        <v>8.2518709786563163E-4</v>
      </c>
      <c r="F14" s="16">
        <v>42401800</v>
      </c>
      <c r="G14" s="17">
        <v>32905423.760000002</v>
      </c>
      <c r="H14" s="37">
        <f t="shared" si="2"/>
        <v>0.77603837006919518</v>
      </c>
      <c r="I14" s="45">
        <f t="shared" si="3"/>
        <v>9.2670536714625936E-4</v>
      </c>
    </row>
    <row r="15" spans="1:9" ht="18.75">
      <c r="A15" s="21" t="s">
        <v>18</v>
      </c>
      <c r="B15" s="17">
        <v>84500125</v>
      </c>
      <c r="C15" s="16">
        <v>90867373.890000001</v>
      </c>
      <c r="D15" s="37">
        <f t="shared" si="0"/>
        <v>1.0753519464024461</v>
      </c>
      <c r="E15" s="39">
        <f t="shared" si="1"/>
        <v>2.278730251214986E-3</v>
      </c>
      <c r="F15" s="16"/>
      <c r="G15" s="17"/>
      <c r="H15" s="37"/>
      <c r="I15" s="45">
        <f t="shared" si="3"/>
        <v>0</v>
      </c>
    </row>
    <row r="16" spans="1:9" ht="48">
      <c r="A16" s="21" t="s">
        <v>19</v>
      </c>
      <c r="B16" s="17">
        <v>365123</v>
      </c>
      <c r="C16" s="16">
        <v>-9312.08</v>
      </c>
      <c r="D16" s="37"/>
      <c r="E16" s="39">
        <f t="shared" si="1"/>
        <v>-2.3352406358107906E-7</v>
      </c>
      <c r="F16" s="16">
        <v>244700</v>
      </c>
      <c r="G16" s="17">
        <v>-21926.97</v>
      </c>
      <c r="H16" s="37"/>
      <c r="I16" s="45">
        <f t="shared" si="3"/>
        <v>-6.1752253769653365E-7</v>
      </c>
    </row>
    <row r="17" spans="1:9" ht="18.75">
      <c r="A17" s="20" t="s">
        <v>0</v>
      </c>
      <c r="B17" s="23">
        <f>B18+B19+B20+B21+B22+B23+B24</f>
        <v>2394910354.8899999</v>
      </c>
      <c r="C17" s="23">
        <f>C18+C19+C20+C21+C22+C23+C24</f>
        <v>1183683117.8199999</v>
      </c>
      <c r="D17" s="24">
        <f t="shared" si="0"/>
        <v>0.4942494467081493</v>
      </c>
      <c r="E17" s="38">
        <f t="shared" si="1"/>
        <v>2.9683861357038124E-2</v>
      </c>
      <c r="F17" s="50">
        <f>F18+F19+F20+F21+F22+F23+F24</f>
        <v>1529145800</v>
      </c>
      <c r="G17" s="23">
        <f>G18+G19+G20+G21+G22+G23+G24</f>
        <v>411148518.31</v>
      </c>
      <c r="H17" s="24">
        <f t="shared" si="2"/>
        <v>0.26887463465550504</v>
      </c>
      <c r="I17" s="44">
        <f t="shared" si="3"/>
        <v>1.1579049745448683E-2</v>
      </c>
    </row>
    <row r="18" spans="1:9" ht="63.75">
      <c r="A18" s="21" t="s">
        <v>1</v>
      </c>
      <c r="B18" s="17">
        <v>465705298.13</v>
      </c>
      <c r="C18" s="16">
        <v>467695816.16000003</v>
      </c>
      <c r="D18" s="37">
        <f t="shared" si="0"/>
        <v>1.0042742009549661</v>
      </c>
      <c r="E18" s="39">
        <f t="shared" si="1"/>
        <v>1.1728660783579235E-2</v>
      </c>
      <c r="F18" s="16">
        <v>96768400</v>
      </c>
      <c r="G18" s="17">
        <v>97026497.299999997</v>
      </c>
      <c r="H18" s="37">
        <f t="shared" si="2"/>
        <v>1.0026671651076178</v>
      </c>
      <c r="I18" s="45">
        <f t="shared" si="3"/>
        <v>2.7325275145860038E-3</v>
      </c>
    </row>
    <row r="19" spans="1:9" ht="32.25">
      <c r="A19" s="21" t="s">
        <v>2</v>
      </c>
      <c r="B19" s="17">
        <v>60674700</v>
      </c>
      <c r="C19" s="16">
        <v>61153260.649999999</v>
      </c>
      <c r="D19" s="37">
        <f t="shared" si="0"/>
        <v>1.0078873179430636</v>
      </c>
      <c r="E19" s="39">
        <f t="shared" si="1"/>
        <v>1.5335733722456101E-3</v>
      </c>
      <c r="F19" s="16">
        <v>35038700</v>
      </c>
      <c r="G19" s="17">
        <v>35658669.829999998</v>
      </c>
      <c r="H19" s="37">
        <f t="shared" si="2"/>
        <v>1.0176938593612206</v>
      </c>
      <c r="I19" s="45">
        <f t="shared" si="3"/>
        <v>1.0042441926223467E-3</v>
      </c>
    </row>
    <row r="20" spans="1:9" ht="48">
      <c r="A20" s="21" t="s">
        <v>3</v>
      </c>
      <c r="B20" s="17">
        <v>79547870.129999995</v>
      </c>
      <c r="C20" s="16">
        <v>90755040.359999999</v>
      </c>
      <c r="D20" s="37">
        <f t="shared" si="0"/>
        <v>1.1408858617042146</v>
      </c>
      <c r="E20" s="39">
        <f t="shared" si="1"/>
        <v>2.2759132025639856E-3</v>
      </c>
      <c r="F20" s="16">
        <v>35279300</v>
      </c>
      <c r="G20" s="17">
        <v>45330039.700000003</v>
      </c>
      <c r="H20" s="37">
        <f t="shared" si="2"/>
        <v>1.2848905647220892</v>
      </c>
      <c r="I20" s="45">
        <f t="shared" si="3"/>
        <v>1.2766160189679021E-3</v>
      </c>
    </row>
    <row r="21" spans="1:9" ht="32.25">
      <c r="A21" s="21" t="s">
        <v>4</v>
      </c>
      <c r="B21" s="17">
        <v>1519991947.1199999</v>
      </c>
      <c r="C21" s="16">
        <v>294511157.98000002</v>
      </c>
      <c r="D21" s="37">
        <f t="shared" si="0"/>
        <v>0.19375836729794796</v>
      </c>
      <c r="E21" s="39">
        <f t="shared" si="1"/>
        <v>7.3856154995939416E-3</v>
      </c>
      <c r="F21" s="16">
        <v>1178743900</v>
      </c>
      <c r="G21" s="17">
        <v>24327695.460000001</v>
      </c>
      <c r="H21" s="37">
        <f t="shared" si="2"/>
        <v>2.0638660747258161E-2</v>
      </c>
      <c r="I21" s="45">
        <f t="shared" si="3"/>
        <v>6.8513343324534313E-4</v>
      </c>
    </row>
    <row r="22" spans="1:9" ht="18.75">
      <c r="A22" s="21" t="s">
        <v>5</v>
      </c>
      <c r="B22" s="17">
        <v>619600</v>
      </c>
      <c r="C22" s="16">
        <v>717093.4</v>
      </c>
      <c r="D22" s="37">
        <f t="shared" si="0"/>
        <v>1.157348934796643</v>
      </c>
      <c r="E22" s="39">
        <f t="shared" si="1"/>
        <v>1.7982938799405952E-5</v>
      </c>
      <c r="F22" s="16">
        <v>300000</v>
      </c>
      <c r="G22" s="17">
        <v>373490</v>
      </c>
      <c r="H22" s="37">
        <f t="shared" si="2"/>
        <v>1.2449666666666668</v>
      </c>
      <c r="I22" s="45">
        <f t="shared" si="3"/>
        <v>1.0518484432836745E-5</v>
      </c>
    </row>
    <row r="23" spans="1:9" ht="17.25" customHeight="1">
      <c r="A23" s="21" t="s">
        <v>25</v>
      </c>
      <c r="B23" s="17">
        <v>258210241.19999999</v>
      </c>
      <c r="C23" s="16">
        <v>262574500.08000001</v>
      </c>
      <c r="D23" s="37">
        <f t="shared" si="0"/>
        <v>1.0169019588832637</v>
      </c>
      <c r="E23" s="39">
        <f t="shared" si="1"/>
        <v>6.5847226668426361E-3</v>
      </c>
      <c r="F23" s="16">
        <v>177856600</v>
      </c>
      <c r="G23" s="17">
        <v>203302566.65000001</v>
      </c>
      <c r="H23" s="37">
        <f t="shared" si="2"/>
        <v>1.143070128687943</v>
      </c>
      <c r="I23" s="45">
        <f t="shared" si="3"/>
        <v>5.7255478927515594E-3</v>
      </c>
    </row>
    <row r="24" spans="1:9" ht="18.75">
      <c r="A24" s="21" t="s">
        <v>6</v>
      </c>
      <c r="B24" s="17">
        <v>10160698.310000001</v>
      </c>
      <c r="C24" s="16">
        <v>6276249.1900000004</v>
      </c>
      <c r="D24" s="37">
        <f t="shared" si="0"/>
        <v>0.61769860678010824</v>
      </c>
      <c r="E24" s="39">
        <f t="shared" si="1"/>
        <v>1.5739289341331434E-4</v>
      </c>
      <c r="F24" s="16">
        <v>5158900</v>
      </c>
      <c r="G24" s="17">
        <v>5129559.37</v>
      </c>
      <c r="H24" s="47">
        <f t="shared" si="2"/>
        <v>0.99431261896916012</v>
      </c>
      <c r="I24" s="45">
        <f t="shared" si="3"/>
        <v>1.4446220884269155E-4</v>
      </c>
    </row>
    <row r="25" spans="1:9" ht="18.75">
      <c r="A25" s="20" t="s">
        <v>27</v>
      </c>
      <c r="B25" s="23">
        <v>12201829692.469999</v>
      </c>
      <c r="C25" s="23">
        <v>11915590302.190001</v>
      </c>
      <c r="D25" s="24">
        <f t="shared" si="0"/>
        <v>0.97654127311278216</v>
      </c>
      <c r="E25" s="38">
        <f t="shared" si="1"/>
        <v>0.29881369869403046</v>
      </c>
      <c r="F25" s="23">
        <v>12206325391.809999</v>
      </c>
      <c r="G25" s="23">
        <v>11915821732.76</v>
      </c>
      <c r="H25" s="44">
        <f t="shared" si="2"/>
        <v>0.97620056407435141</v>
      </c>
      <c r="I25" s="44">
        <f t="shared" si="3"/>
        <v>0.33558163645745226</v>
      </c>
    </row>
    <row r="26" spans="1:9" s="5" customFormat="1" ht="48">
      <c r="A26" s="21" t="s">
        <v>7</v>
      </c>
      <c r="B26" s="17">
        <v>11619612091.16</v>
      </c>
      <c r="C26" s="16">
        <v>11508788763.15</v>
      </c>
      <c r="D26" s="37">
        <f t="shared" si="0"/>
        <v>0.99046239004017078</v>
      </c>
      <c r="E26" s="39">
        <f t="shared" si="1"/>
        <v>0.28861211661272768</v>
      </c>
      <c r="F26" s="16">
        <v>11619612091.16</v>
      </c>
      <c r="G26" s="17">
        <v>11508788763.15</v>
      </c>
      <c r="H26" s="46">
        <f t="shared" si="2"/>
        <v>0.99046239004017078</v>
      </c>
      <c r="I26" s="45">
        <f t="shared" si="3"/>
        <v>0.32411849164903944</v>
      </c>
    </row>
    <row r="27" spans="1:9" s="5" customFormat="1" ht="48">
      <c r="A27" s="21" t="s">
        <v>8</v>
      </c>
      <c r="B27" s="17">
        <v>535460394.94999999</v>
      </c>
      <c r="C27" s="16">
        <v>530709569.44</v>
      </c>
      <c r="D27" s="37">
        <f t="shared" si="0"/>
        <v>0.99112758748395646</v>
      </c>
      <c r="E27" s="39">
        <f t="shared" si="1"/>
        <v>1.3308890735151938E-2</v>
      </c>
      <c r="F27" s="16">
        <v>535460394.94999999</v>
      </c>
      <c r="G27" s="17">
        <v>530532369.44</v>
      </c>
      <c r="H27" s="37">
        <f t="shared" si="2"/>
        <v>0.99079665731307698</v>
      </c>
      <c r="I27" s="45">
        <f t="shared" si="3"/>
        <v>1.4941220565666104E-2</v>
      </c>
    </row>
    <row r="28" spans="1:9" s="5" customFormat="1" ht="18.75">
      <c r="A28" s="21" t="s">
        <v>9</v>
      </c>
      <c r="B28" s="17">
        <v>25490200</v>
      </c>
      <c r="C28" s="16">
        <v>30863873.559999999</v>
      </c>
      <c r="D28" s="37">
        <f t="shared" si="0"/>
        <v>1.2108133149210285</v>
      </c>
      <c r="E28" s="39">
        <f t="shared" si="1"/>
        <v>7.7399003998932837E-4</v>
      </c>
      <c r="F28" s="16">
        <v>1287000</v>
      </c>
      <c r="G28" s="17">
        <v>2793916.75</v>
      </c>
      <c r="H28" s="37">
        <f t="shared" si="2"/>
        <v>2.1708754856254857</v>
      </c>
      <c r="I28" s="45">
        <f t="shared" si="3"/>
        <v>7.8684221375450043E-5</v>
      </c>
    </row>
    <row r="29" spans="1:9" s="5" customFormat="1" ht="126.75">
      <c r="A29" s="21" t="s">
        <v>10</v>
      </c>
      <c r="B29" s="17">
        <v>21267006.359999999</v>
      </c>
      <c r="C29" s="16">
        <v>21213821.77</v>
      </c>
      <c r="D29" s="37">
        <f t="shared" si="0"/>
        <v>0.9974991971554571</v>
      </c>
      <c r="E29" s="39">
        <f t="shared" si="1"/>
        <v>5.3199047514788955E-4</v>
      </c>
      <c r="F29" s="16">
        <v>49965905.700000003</v>
      </c>
      <c r="G29" s="17">
        <v>49692409.149999999</v>
      </c>
      <c r="H29" s="37">
        <f t="shared" si="2"/>
        <v>0.9945263365855489</v>
      </c>
      <c r="I29" s="45">
        <f t="shared" si="3"/>
        <v>1.39947209316027E-3</v>
      </c>
    </row>
    <row r="30" spans="1:9" s="5" customFormat="1" ht="64.5" thickBot="1">
      <c r="A30" s="22" t="s">
        <v>11</v>
      </c>
      <c r="B30" s="17"/>
      <c r="C30" s="16">
        <v>-175985725.72999999</v>
      </c>
      <c r="D30" s="37"/>
      <c r="E30" s="39"/>
      <c r="F30" s="16"/>
      <c r="G30" s="17">
        <v>-175985725.72999999</v>
      </c>
      <c r="H30" s="37"/>
      <c r="I30" s="45">
        <f t="shared" si="3"/>
        <v>-4.9562320717890223E-3</v>
      </c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53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85" zoomScaleSheetLayoutView="85" workbookViewId="0">
      <selection activeCell="A17" sqref="A17"/>
    </sheetView>
  </sheetViews>
  <sheetFormatPr defaultRowHeight="15"/>
  <cols>
    <col min="1" max="1" width="60.7109375" customWidth="1"/>
    <col min="2" max="2" width="23.5703125" customWidth="1"/>
    <col min="3" max="3" width="23.42578125" customWidth="1"/>
    <col min="4" max="7" width="23.5703125" customWidth="1"/>
    <col min="8" max="8" width="19" customWidth="1"/>
  </cols>
  <sheetData>
    <row r="1" spans="1:7" ht="18.75">
      <c r="A1" s="25" t="s">
        <v>78</v>
      </c>
      <c r="B1" s="25"/>
      <c r="C1" s="25"/>
      <c r="D1" s="25"/>
      <c r="E1" s="25"/>
      <c r="F1" s="25"/>
      <c r="G1" s="25"/>
    </row>
    <row r="2" spans="1:7">
      <c r="A2" t="s">
        <v>76</v>
      </c>
      <c r="G2" s="70" t="s">
        <v>79</v>
      </c>
    </row>
    <row r="3" spans="1:7" ht="18.75">
      <c r="A3" s="28" t="s">
        <v>66</v>
      </c>
      <c r="B3" s="40" t="s">
        <v>63</v>
      </c>
      <c r="C3" s="48"/>
      <c r="D3" s="48"/>
      <c r="E3" s="35" t="s">
        <v>75</v>
      </c>
      <c r="F3" s="35"/>
      <c r="G3" s="35"/>
    </row>
    <row r="4" spans="1:7" ht="15" customHeight="1">
      <c r="A4" s="29"/>
      <c r="B4" s="33" t="s">
        <v>74</v>
      </c>
      <c r="C4" s="33" t="s">
        <v>65</v>
      </c>
      <c r="D4" s="26" t="s">
        <v>59</v>
      </c>
      <c r="E4" s="59" t="s">
        <v>74</v>
      </c>
      <c r="F4" s="59" t="s">
        <v>65</v>
      </c>
      <c r="G4" s="51" t="s">
        <v>59</v>
      </c>
    </row>
    <row r="5" spans="1:7" ht="99.75" customHeight="1">
      <c r="A5" s="29"/>
      <c r="B5" s="33"/>
      <c r="C5" s="33"/>
      <c r="D5" s="26"/>
      <c r="E5" s="59"/>
      <c r="F5" s="59"/>
      <c r="G5" s="51"/>
    </row>
    <row r="6" spans="1:7" s="57" customFormat="1" ht="19.5" thickBot="1">
      <c r="A6" s="56"/>
      <c r="B6" s="56" t="s">
        <v>68</v>
      </c>
      <c r="C6" s="56" t="s">
        <v>69</v>
      </c>
      <c r="D6" s="56" t="s">
        <v>70</v>
      </c>
      <c r="E6" s="58" t="s">
        <v>71</v>
      </c>
      <c r="F6" s="58" t="s">
        <v>72</v>
      </c>
      <c r="G6" s="58" t="s">
        <v>73</v>
      </c>
    </row>
    <row r="7" spans="1:7" ht="18.75">
      <c r="A7" s="55" t="s">
        <v>60</v>
      </c>
      <c r="B7" s="60">
        <v>36615984138.449997</v>
      </c>
      <c r="C7" s="23">
        <v>39876318770.75</v>
      </c>
      <c r="D7" s="66">
        <f>C7/B7</f>
        <v>1.0890412946425865</v>
      </c>
      <c r="E7" s="60">
        <v>31752727449</v>
      </c>
      <c r="F7" s="60">
        <v>35507967177.669998</v>
      </c>
      <c r="G7" s="66">
        <f>F7/E7</f>
        <v>1.1182651076100949</v>
      </c>
    </row>
    <row r="8" spans="1:7" ht="18.75">
      <c r="A8" s="52" t="s">
        <v>13</v>
      </c>
      <c r="B8" s="60">
        <v>20333206229.5</v>
      </c>
      <c r="C8" s="23">
        <v>27960728468.560001</v>
      </c>
      <c r="D8" s="66">
        <f t="shared" ref="D8:D30" si="0">C8/B8</f>
        <v>1.3751263894620698</v>
      </c>
      <c r="E8" s="60">
        <v>15512302924.34</v>
      </c>
      <c r="F8" s="60">
        <v>23592145444.91</v>
      </c>
      <c r="G8" s="66">
        <f t="shared" ref="G8:G30" si="1">F8/E8</f>
        <v>1.5208667313924165</v>
      </c>
    </row>
    <row r="9" spans="1:7" ht="18.75">
      <c r="A9" s="52" t="s">
        <v>61</v>
      </c>
      <c r="B9" s="60">
        <v>18352739814.110004</v>
      </c>
      <c r="C9" s="23">
        <f>C10+C11+C12+C13+C14+C15+C16</f>
        <v>26777045350.739994</v>
      </c>
      <c r="D9" s="66">
        <f t="shared" si="0"/>
        <v>1.4590216840622996</v>
      </c>
      <c r="E9" s="60">
        <v>14335737196.410004</v>
      </c>
      <c r="F9" s="60">
        <v>23180996926.599995</v>
      </c>
      <c r="G9" s="66">
        <f t="shared" si="1"/>
        <v>1.617007664761394</v>
      </c>
    </row>
    <row r="10" spans="1:7" ht="18.75">
      <c r="A10" s="53" t="s">
        <v>62</v>
      </c>
      <c r="B10" s="61">
        <v>9757569336.5400009</v>
      </c>
      <c r="C10" s="16">
        <v>15814799132.360001</v>
      </c>
      <c r="D10" s="67">
        <f t="shared" si="0"/>
        <v>1.6207724062115527</v>
      </c>
      <c r="E10" s="16">
        <v>6815774698.29</v>
      </c>
      <c r="F10" s="16">
        <v>13486704809.950001</v>
      </c>
      <c r="G10" s="67">
        <f t="shared" si="1"/>
        <v>1.9787486246183668</v>
      </c>
    </row>
    <row r="11" spans="1:7" ht="48">
      <c r="A11" s="53" t="s">
        <v>14</v>
      </c>
      <c r="B11" s="61">
        <v>5259273348.4300003</v>
      </c>
      <c r="C11" s="16">
        <v>6744074729.1000004</v>
      </c>
      <c r="D11" s="67">
        <f t="shared" si="0"/>
        <v>1.2823206329660053</v>
      </c>
      <c r="E11" s="16">
        <v>5259273348.4300003</v>
      </c>
      <c r="F11" s="16">
        <v>6620984672.9099998</v>
      </c>
      <c r="G11" s="67">
        <f t="shared" si="1"/>
        <v>1.2589162483609067</v>
      </c>
    </row>
    <row r="12" spans="1:7" ht="18.75">
      <c r="A12" s="53" t="s">
        <v>15</v>
      </c>
      <c r="B12" s="61">
        <v>1117502783.9400001</v>
      </c>
      <c r="C12" s="16">
        <v>1208268912.6099999</v>
      </c>
      <c r="D12" s="67">
        <f t="shared" si="0"/>
        <v>1.081222284162894</v>
      </c>
      <c r="E12" s="16">
        <v>643912541.27999997</v>
      </c>
      <c r="F12" s="16">
        <v>707170181.02999997</v>
      </c>
      <c r="G12" s="67">
        <f t="shared" si="1"/>
        <v>1.0982394901398465</v>
      </c>
    </row>
    <row r="13" spans="1:7" ht="18.75">
      <c r="A13" s="53" t="s">
        <v>16</v>
      </c>
      <c r="B13" s="61">
        <v>2112546399.0799999</v>
      </c>
      <c r="C13" s="16">
        <v>2886139091.0999999</v>
      </c>
      <c r="D13" s="67">
        <f t="shared" si="0"/>
        <v>1.3661896810204475</v>
      </c>
      <c r="E13" s="16">
        <v>1585004457.5999999</v>
      </c>
      <c r="F13" s="16">
        <v>2333253765.9200001</v>
      </c>
      <c r="G13" s="67">
        <f t="shared" si="1"/>
        <v>1.4720802548738525</v>
      </c>
    </row>
    <row r="14" spans="1:7" ht="32.25">
      <c r="A14" s="53" t="s">
        <v>17</v>
      </c>
      <c r="B14" s="61">
        <v>31308187.949999999</v>
      </c>
      <c r="C14" s="16">
        <v>32905423.760000002</v>
      </c>
      <c r="D14" s="67">
        <f t="shared" si="0"/>
        <v>1.0510165523648582</v>
      </c>
      <c r="E14" s="16">
        <v>31308187.949999999</v>
      </c>
      <c r="F14" s="16">
        <v>32905423.760000002</v>
      </c>
      <c r="G14" s="67">
        <f t="shared" si="1"/>
        <v>1.0510165523648582</v>
      </c>
    </row>
    <row r="15" spans="1:7" ht="18.75">
      <c r="A15" s="53" t="s">
        <v>18</v>
      </c>
      <c r="B15" s="61">
        <v>73982558.930000007</v>
      </c>
      <c r="C15" s="16">
        <v>90867373.890000001</v>
      </c>
      <c r="D15" s="67">
        <f t="shared" si="0"/>
        <v>1.2282269659795881</v>
      </c>
      <c r="E15" s="16"/>
      <c r="F15" s="16"/>
      <c r="G15" s="67"/>
    </row>
    <row r="16" spans="1:7" ht="48">
      <c r="A16" s="53" t="s">
        <v>19</v>
      </c>
      <c r="B16" s="61">
        <v>557199.24</v>
      </c>
      <c r="C16" s="16">
        <v>-9312.08</v>
      </c>
      <c r="D16" s="67"/>
      <c r="E16" s="16">
        <v>463962.86</v>
      </c>
      <c r="F16" s="16">
        <v>-21926.97</v>
      </c>
      <c r="G16" s="67">
        <f t="shared" si="1"/>
        <v>-4.7260183713842961E-2</v>
      </c>
    </row>
    <row r="17" spans="1:7" ht="18.75">
      <c r="A17" s="52" t="s">
        <v>0</v>
      </c>
      <c r="B17" s="60">
        <v>1980466415.3900003</v>
      </c>
      <c r="C17" s="23">
        <f>C18+C19+C20+C21+C22+C23+C24</f>
        <v>1183683117.8199999</v>
      </c>
      <c r="D17" s="66">
        <f>C17/B17</f>
        <v>0.59767896522845354</v>
      </c>
      <c r="E17" s="60">
        <v>1176565727.9300001</v>
      </c>
      <c r="F17" s="60">
        <v>411148518.31</v>
      </c>
      <c r="G17" s="66">
        <f t="shared" si="1"/>
        <v>0.34944798114539449</v>
      </c>
    </row>
    <row r="18" spans="1:7" ht="48">
      <c r="A18" s="53" t="s">
        <v>1</v>
      </c>
      <c r="B18" s="61">
        <v>454907257.10000002</v>
      </c>
      <c r="C18" s="16">
        <v>467695816.16000003</v>
      </c>
      <c r="D18" s="67">
        <f t="shared" si="0"/>
        <v>1.0281124533856112</v>
      </c>
      <c r="E18" s="16">
        <v>118451245.65000001</v>
      </c>
      <c r="F18" s="16">
        <v>97026497.299999997</v>
      </c>
      <c r="G18" s="67">
        <f t="shared" si="1"/>
        <v>0.81912601904326188</v>
      </c>
    </row>
    <row r="19" spans="1:7" ht="32.25">
      <c r="A19" s="53" t="s">
        <v>2</v>
      </c>
      <c r="B19" s="61">
        <v>57203219.380000003</v>
      </c>
      <c r="C19" s="16">
        <v>61153260.649999999</v>
      </c>
      <c r="D19" s="67">
        <f t="shared" si="0"/>
        <v>1.0690527790710509</v>
      </c>
      <c r="E19" s="16">
        <v>32661566.170000002</v>
      </c>
      <c r="F19" s="16">
        <v>35658669.829999998</v>
      </c>
      <c r="G19" s="67">
        <f t="shared" si="1"/>
        <v>1.091762398790076</v>
      </c>
    </row>
    <row r="20" spans="1:7" ht="32.25">
      <c r="A20" s="53" t="s">
        <v>3</v>
      </c>
      <c r="B20" s="61">
        <v>182611882.11000001</v>
      </c>
      <c r="C20" s="16">
        <v>90755040.359999999</v>
      </c>
      <c r="D20" s="67">
        <f t="shared" si="0"/>
        <v>0.49698321550254787</v>
      </c>
      <c r="E20" s="16">
        <v>126994050.14</v>
      </c>
      <c r="F20" s="16">
        <v>45330039.700000003</v>
      </c>
      <c r="G20" s="67">
        <f t="shared" si="1"/>
        <v>0.3569461691317628</v>
      </c>
    </row>
    <row r="21" spans="1:7" ht="32.25">
      <c r="A21" s="53" t="s">
        <v>4</v>
      </c>
      <c r="B21" s="61">
        <v>1109460888.5999999</v>
      </c>
      <c r="C21" s="16">
        <v>294511157.98000002</v>
      </c>
      <c r="D21" s="67">
        <f t="shared" si="0"/>
        <v>0.26545429496990747</v>
      </c>
      <c r="E21" s="16">
        <v>803840082.64999998</v>
      </c>
      <c r="F21" s="16">
        <v>24327695.460000001</v>
      </c>
      <c r="G21" s="67">
        <f t="shared" si="1"/>
        <v>3.0264347331125218E-2</v>
      </c>
    </row>
    <row r="22" spans="1:7" ht="18.75">
      <c r="A22" s="53" t="s">
        <v>5</v>
      </c>
      <c r="B22" s="61">
        <v>1043871.14</v>
      </c>
      <c r="C22" s="16">
        <v>717093.4</v>
      </c>
      <c r="D22" s="67">
        <f t="shared" si="0"/>
        <v>0.68695586315376056</v>
      </c>
      <c r="E22" s="16">
        <v>541836.93999999994</v>
      </c>
      <c r="F22" s="16">
        <v>373490</v>
      </c>
      <c r="G22" s="67">
        <f t="shared" si="1"/>
        <v>0.68930331697207659</v>
      </c>
    </row>
    <row r="23" spans="1:7" ht="18.75">
      <c r="A23" s="53" t="s">
        <v>25</v>
      </c>
      <c r="B23" s="61">
        <v>166802106.91</v>
      </c>
      <c r="C23" s="16">
        <v>262574500.08000001</v>
      </c>
      <c r="D23" s="67">
        <f t="shared" si="0"/>
        <v>1.5741677664879563</v>
      </c>
      <c r="E23" s="16">
        <v>90775628.420000002</v>
      </c>
      <c r="F23" s="16">
        <v>203302566.65000001</v>
      </c>
      <c r="G23" s="67">
        <f t="shared" si="1"/>
        <v>2.2396161854078409</v>
      </c>
    </row>
    <row r="24" spans="1:7" ht="18.75">
      <c r="A24" s="53" t="s">
        <v>6</v>
      </c>
      <c r="B24" s="61">
        <v>8437190.1500000004</v>
      </c>
      <c r="C24" s="16">
        <v>6276249.1900000004</v>
      </c>
      <c r="D24" s="67">
        <f t="shared" si="0"/>
        <v>0.7438790732955094</v>
      </c>
      <c r="E24" s="16">
        <v>3301317.96</v>
      </c>
      <c r="F24" s="16">
        <v>5129559.37</v>
      </c>
      <c r="G24" s="67">
        <f t="shared" si="1"/>
        <v>1.5537913742788956</v>
      </c>
    </row>
    <row r="25" spans="1:7" ht="18.75">
      <c r="A25" s="52" t="s">
        <v>27</v>
      </c>
      <c r="B25" s="63">
        <v>16282777908.950001</v>
      </c>
      <c r="C25" s="23">
        <v>11915590302.190001</v>
      </c>
      <c r="D25" s="66">
        <f t="shared" si="0"/>
        <v>0.7317909983676969</v>
      </c>
      <c r="E25" s="60">
        <v>16240424524.66</v>
      </c>
      <c r="F25" s="60">
        <v>11915821732.76</v>
      </c>
      <c r="G25" s="66">
        <f t="shared" si="1"/>
        <v>0.73371368554230965</v>
      </c>
    </row>
    <row r="26" spans="1:7" ht="48">
      <c r="A26" s="53" t="s">
        <v>7</v>
      </c>
      <c r="B26" s="62">
        <v>15583435141.299999</v>
      </c>
      <c r="C26" s="16">
        <v>11508788763.15</v>
      </c>
      <c r="D26" s="67">
        <f t="shared" si="0"/>
        <v>0.73852707434504172</v>
      </c>
      <c r="E26" s="16">
        <v>15583435141.299999</v>
      </c>
      <c r="F26" s="16">
        <v>11508788763.15</v>
      </c>
      <c r="G26" s="67">
        <f t="shared" si="1"/>
        <v>0.73852707434504172</v>
      </c>
    </row>
    <row r="27" spans="1:7" ht="48">
      <c r="A27" s="53" t="s">
        <v>8</v>
      </c>
      <c r="B27" s="62">
        <v>763212860.88</v>
      </c>
      <c r="C27" s="16">
        <v>530709569.44</v>
      </c>
      <c r="D27" s="67">
        <f t="shared" si="0"/>
        <v>0.6953624560624948</v>
      </c>
      <c r="E27" s="16">
        <v>763212860.88</v>
      </c>
      <c r="F27" s="16">
        <v>530532369.44</v>
      </c>
      <c r="G27" s="67">
        <f t="shared" si="1"/>
        <v>0.69513027968145791</v>
      </c>
    </row>
    <row r="28" spans="1:7" ht="18.75">
      <c r="A28" s="53" t="s">
        <v>9</v>
      </c>
      <c r="B28" s="62">
        <v>53988291.030000001</v>
      </c>
      <c r="C28" s="16">
        <v>30863873.559999999</v>
      </c>
      <c r="D28" s="67">
        <f t="shared" si="0"/>
        <v>0.57167717242336269</v>
      </c>
      <c r="E28" s="16">
        <v>18197622.440000001</v>
      </c>
      <c r="F28" s="16">
        <v>2793916.75</v>
      </c>
      <c r="G28" s="67">
        <f t="shared" si="1"/>
        <v>0.15353196601434707</v>
      </c>
    </row>
    <row r="29" spans="1:7" ht="111">
      <c r="A29" s="53" t="s">
        <v>10</v>
      </c>
      <c r="B29" s="62">
        <v>65876651.310000002</v>
      </c>
      <c r="C29" s="16">
        <v>21213821.77</v>
      </c>
      <c r="D29" s="67">
        <f t="shared" si="0"/>
        <v>0.32202337775447559</v>
      </c>
      <c r="E29" s="16">
        <v>59313935.609999999</v>
      </c>
      <c r="F29" s="16">
        <v>49692409.149999999</v>
      </c>
      <c r="G29" s="67">
        <f t="shared" si="1"/>
        <v>0.83778640953344752</v>
      </c>
    </row>
    <row r="30" spans="1:7" ht="48.75" thickBot="1">
      <c r="A30" s="54" t="s">
        <v>11</v>
      </c>
      <c r="B30" s="64">
        <v>-183735035.56999999</v>
      </c>
      <c r="C30" s="65">
        <v>-175985725.72999999</v>
      </c>
      <c r="D30" s="68">
        <f t="shared" si="0"/>
        <v>0.95782345040531125</v>
      </c>
      <c r="E30" s="65">
        <v>-183735035.56999999</v>
      </c>
      <c r="F30" s="65">
        <v>-175985725.72999999</v>
      </c>
      <c r="G30" s="68">
        <f t="shared" si="1"/>
        <v>0.95782345040531125</v>
      </c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8"/>
  <sheetViews>
    <sheetView tabSelected="1" view="pageBreakPreview" zoomScale="70" zoomScaleSheetLayoutView="70" workbookViewId="0">
      <selection activeCell="D14" sqref="D14"/>
    </sheetView>
  </sheetViews>
  <sheetFormatPr defaultRowHeight="15"/>
  <cols>
    <col min="1" max="1" width="43" style="7" customWidth="1"/>
    <col min="2" max="2" width="24.140625" style="7" customWidth="1"/>
    <col min="3" max="3" width="19.42578125" style="7" customWidth="1"/>
    <col min="4" max="4" width="14.7109375" style="7" customWidth="1"/>
    <col min="5" max="5" width="14" style="7" customWidth="1"/>
    <col min="6" max="6" width="19.5703125" style="7" customWidth="1"/>
    <col min="7" max="7" width="19.7109375" style="7" customWidth="1"/>
    <col min="8" max="8" width="18.28515625" style="7" customWidth="1"/>
    <col min="9" max="9" width="21.28515625" style="7" customWidth="1"/>
    <col min="10" max="10" width="16.7109375" style="7" customWidth="1"/>
    <col min="11" max="11" width="21.42578125" style="7" customWidth="1"/>
    <col min="12" max="12" width="22.42578125" style="7" customWidth="1"/>
    <col min="13" max="13" width="16.85546875" style="7" customWidth="1"/>
    <col min="14" max="14" width="18.28515625" style="7" customWidth="1"/>
    <col min="15" max="15" width="15.28515625" style="7" customWidth="1"/>
    <col min="16" max="16" width="17.140625" style="7" customWidth="1"/>
    <col min="17" max="17" width="17.28515625" style="7" customWidth="1"/>
    <col min="18" max="18" width="20.42578125" style="7" customWidth="1"/>
    <col min="19" max="19" width="16.85546875" style="7" customWidth="1"/>
    <col min="20" max="20" width="38.5703125" style="7" customWidth="1"/>
    <col min="21" max="21" width="31" style="7" customWidth="1"/>
    <col min="22" max="16384" width="9.140625" style="7"/>
  </cols>
  <sheetData>
    <row r="1" spans="1:21" ht="18.75">
      <c r="C1" s="36" t="s">
        <v>57</v>
      </c>
      <c r="D1" s="36"/>
      <c r="E1" s="36"/>
      <c r="F1" s="36"/>
      <c r="G1" s="36"/>
      <c r="H1" s="36"/>
      <c r="I1" s="36"/>
      <c r="J1" s="36"/>
      <c r="K1" s="36"/>
      <c r="L1" s="36"/>
    </row>
    <row r="3" spans="1:21" ht="18.75">
      <c r="U3" s="13" t="s">
        <v>58</v>
      </c>
    </row>
    <row r="4" spans="1:21" ht="114.75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6" t="s">
        <v>25</v>
      </c>
      <c r="O4" s="6" t="s">
        <v>26</v>
      </c>
      <c r="P4" s="6" t="s">
        <v>27</v>
      </c>
      <c r="Q4" s="6" t="s">
        <v>28</v>
      </c>
      <c r="R4" s="6" t="s">
        <v>29</v>
      </c>
      <c r="S4" s="6" t="s">
        <v>30</v>
      </c>
      <c r="T4" s="6" t="s">
        <v>31</v>
      </c>
      <c r="U4" s="6" t="s">
        <v>32</v>
      </c>
    </row>
    <row r="5" spans="1:21">
      <c r="A5" s="8" t="s">
        <v>33</v>
      </c>
      <c r="B5" s="9">
        <v>68771.376230000009</v>
      </c>
      <c r="C5" s="9">
        <v>8082.0925499999994</v>
      </c>
      <c r="D5" s="9">
        <v>6644.14419</v>
      </c>
      <c r="E5" s="9">
        <v>11703.313609999999</v>
      </c>
      <c r="F5" s="9">
        <v>0</v>
      </c>
      <c r="G5" s="9">
        <v>1834.14869</v>
      </c>
      <c r="H5" s="9">
        <v>-4.6418299999999997</v>
      </c>
      <c r="I5" s="9">
        <v>1693.98379</v>
      </c>
      <c r="J5" s="9">
        <v>762.70749999999998</v>
      </c>
      <c r="K5" s="9">
        <v>519.78430000000003</v>
      </c>
      <c r="L5" s="9">
        <v>523.20145000000002</v>
      </c>
      <c r="M5" s="9">
        <v>0</v>
      </c>
      <c r="N5" s="9">
        <v>805.14648</v>
      </c>
      <c r="O5" s="9">
        <v>8.4</v>
      </c>
      <c r="P5" s="9">
        <v>386698.73586000002</v>
      </c>
      <c r="Q5" s="9">
        <v>386831.29864999995</v>
      </c>
      <c r="R5" s="9">
        <v>0</v>
      </c>
      <c r="S5" s="9">
        <v>64.989999999999995</v>
      </c>
      <c r="T5" s="9">
        <v>49.094639999999998</v>
      </c>
      <c r="U5" s="9">
        <v>-246.64742999999999</v>
      </c>
    </row>
    <row r="6" spans="1:21">
      <c r="A6" s="8" t="s">
        <v>34</v>
      </c>
      <c r="B6" s="9">
        <v>26428.695379999997</v>
      </c>
      <c r="C6" s="9">
        <v>3738.24359</v>
      </c>
      <c r="D6" s="9">
        <v>2658.0568599999997</v>
      </c>
      <c r="E6" s="9">
        <v>3145.0355499999996</v>
      </c>
      <c r="F6" s="9">
        <v>0</v>
      </c>
      <c r="G6" s="9">
        <v>740.26864</v>
      </c>
      <c r="H6" s="9">
        <v>0</v>
      </c>
      <c r="I6" s="9">
        <v>2730.9438599999999</v>
      </c>
      <c r="J6" s="9">
        <v>124.35382000000001</v>
      </c>
      <c r="K6" s="9">
        <v>2.1235999999999997</v>
      </c>
      <c r="L6" s="9">
        <v>1077.0145500000001</v>
      </c>
      <c r="M6" s="9">
        <v>0</v>
      </c>
      <c r="N6" s="9">
        <v>215.83788000000001</v>
      </c>
      <c r="O6" s="9">
        <v>63.335999999999999</v>
      </c>
      <c r="P6" s="9">
        <v>223025.75459999999</v>
      </c>
      <c r="Q6" s="9">
        <v>222876.62819999998</v>
      </c>
      <c r="R6" s="9">
        <v>177.2</v>
      </c>
      <c r="S6" s="9">
        <v>0</v>
      </c>
      <c r="T6" s="9">
        <v>0</v>
      </c>
      <c r="U6" s="9">
        <v>-28.073599999999999</v>
      </c>
    </row>
    <row r="7" spans="1:21">
      <c r="A7" s="8" t="s">
        <v>35</v>
      </c>
      <c r="B7" s="9">
        <v>80878.08958</v>
      </c>
      <c r="C7" s="9">
        <v>4132.1337100000001</v>
      </c>
      <c r="D7" s="9">
        <v>9098.5381600000001</v>
      </c>
      <c r="E7" s="9">
        <v>11999.31309</v>
      </c>
      <c r="F7" s="9">
        <v>0</v>
      </c>
      <c r="G7" s="9">
        <v>1598.6871299999998</v>
      </c>
      <c r="H7" s="9">
        <v>6.9697800000000001</v>
      </c>
      <c r="I7" s="9">
        <v>3478.0398700000001</v>
      </c>
      <c r="J7" s="9">
        <v>718.66697999999997</v>
      </c>
      <c r="K7" s="9">
        <v>71.17958999999999</v>
      </c>
      <c r="L7" s="9">
        <v>1358.7430099999999</v>
      </c>
      <c r="M7" s="9">
        <v>0</v>
      </c>
      <c r="N7" s="9">
        <v>354.89307000000002</v>
      </c>
      <c r="O7" s="9">
        <v>27.076060000000002</v>
      </c>
      <c r="P7" s="9">
        <v>425802.27167000005</v>
      </c>
      <c r="Q7" s="9">
        <v>425372.74625999999</v>
      </c>
      <c r="R7" s="9">
        <v>0</v>
      </c>
      <c r="S7" s="9">
        <v>620.4</v>
      </c>
      <c r="T7" s="9">
        <v>0</v>
      </c>
      <c r="U7" s="9">
        <v>-190.87458999999998</v>
      </c>
    </row>
    <row r="8" spans="1:21">
      <c r="A8" s="8" t="s">
        <v>36</v>
      </c>
      <c r="B8" s="9">
        <v>32083.162820000001</v>
      </c>
      <c r="C8" s="9">
        <v>2226.6976400000003</v>
      </c>
      <c r="D8" s="9">
        <v>3075.04126</v>
      </c>
      <c r="E8" s="9">
        <v>5116.2858399999996</v>
      </c>
      <c r="F8" s="9">
        <v>0</v>
      </c>
      <c r="G8" s="9">
        <v>791.43882999999994</v>
      </c>
      <c r="H8" s="9">
        <v>-0.17082</v>
      </c>
      <c r="I8" s="9">
        <v>1287.04575</v>
      </c>
      <c r="J8" s="9">
        <v>270.20019000000002</v>
      </c>
      <c r="K8" s="9">
        <v>82.69359</v>
      </c>
      <c r="L8" s="9">
        <v>1351.3107</v>
      </c>
      <c r="M8" s="9">
        <v>0</v>
      </c>
      <c r="N8" s="9">
        <v>300.89246999999995</v>
      </c>
      <c r="O8" s="9">
        <v>10.75</v>
      </c>
      <c r="P8" s="9">
        <v>180074.53615999999</v>
      </c>
      <c r="Q8" s="9">
        <v>180374.39483</v>
      </c>
      <c r="R8" s="9">
        <v>0</v>
      </c>
      <c r="S8" s="9">
        <v>0</v>
      </c>
      <c r="T8" s="9">
        <v>4.9000000000000004</v>
      </c>
      <c r="U8" s="9">
        <v>-304.75867</v>
      </c>
    </row>
    <row r="9" spans="1:21">
      <c r="A9" s="8" t="s">
        <v>37</v>
      </c>
      <c r="B9" s="9">
        <v>21585.921300000002</v>
      </c>
      <c r="C9" s="9">
        <v>5351.9554900000003</v>
      </c>
      <c r="D9" s="9">
        <v>1856.2123300000001</v>
      </c>
      <c r="E9" s="9">
        <v>3388.9808499999999</v>
      </c>
      <c r="F9" s="9">
        <v>0</v>
      </c>
      <c r="G9" s="9">
        <v>488.41952000000003</v>
      </c>
      <c r="H9" s="9">
        <v>0.60499999999999998</v>
      </c>
      <c r="I9" s="9">
        <v>1231.90896</v>
      </c>
      <c r="J9" s="9">
        <v>143.73632000000001</v>
      </c>
      <c r="K9" s="9">
        <v>49.482999999999997</v>
      </c>
      <c r="L9" s="9">
        <v>10.79707</v>
      </c>
      <c r="M9" s="9">
        <v>0</v>
      </c>
      <c r="N9" s="9">
        <v>217.39685</v>
      </c>
      <c r="O9" s="9">
        <v>25</v>
      </c>
      <c r="P9" s="9">
        <v>141515.97474999999</v>
      </c>
      <c r="Q9" s="9">
        <v>141424.17691000001</v>
      </c>
      <c r="R9" s="9">
        <v>0</v>
      </c>
      <c r="S9" s="9">
        <v>93.644009999999994</v>
      </c>
      <c r="T9" s="9">
        <v>0</v>
      </c>
      <c r="U9" s="9">
        <v>-1.8461700000000001</v>
      </c>
    </row>
    <row r="10" spans="1:21">
      <c r="A10" s="8" t="s">
        <v>38</v>
      </c>
      <c r="B10" s="9">
        <v>42307.626880000003</v>
      </c>
      <c r="C10" s="9">
        <v>3496.9893999999999</v>
      </c>
      <c r="D10" s="9">
        <v>3475.02169</v>
      </c>
      <c r="E10" s="9">
        <v>6617.8781399999998</v>
      </c>
      <c r="F10" s="9">
        <v>0</v>
      </c>
      <c r="G10" s="9">
        <v>1377.9581000000001</v>
      </c>
      <c r="H10" s="9">
        <v>-0.24157000000000001</v>
      </c>
      <c r="I10" s="9">
        <v>1041.74469</v>
      </c>
      <c r="J10" s="9">
        <v>316.81225000000001</v>
      </c>
      <c r="K10" s="9">
        <v>1734.68127</v>
      </c>
      <c r="L10" s="9">
        <v>1383.06222</v>
      </c>
      <c r="M10" s="9">
        <v>44</v>
      </c>
      <c r="N10" s="9">
        <v>705.08044999999993</v>
      </c>
      <c r="O10" s="9">
        <v>73.045119999999997</v>
      </c>
      <c r="P10" s="9">
        <v>260646.59593000001</v>
      </c>
      <c r="Q10" s="9">
        <v>260960.64853000001</v>
      </c>
      <c r="R10" s="9">
        <v>0</v>
      </c>
      <c r="S10" s="9">
        <v>30</v>
      </c>
      <c r="T10" s="9">
        <v>1.6934800000000001</v>
      </c>
      <c r="U10" s="9">
        <v>-345.74608000000001</v>
      </c>
    </row>
    <row r="11" spans="1:21">
      <c r="A11" s="8" t="s">
        <v>39</v>
      </c>
      <c r="B11" s="9">
        <v>32562.29334</v>
      </c>
      <c r="C11" s="9">
        <v>3212.65067</v>
      </c>
      <c r="D11" s="9">
        <v>4218.0290999999997</v>
      </c>
      <c r="E11" s="9">
        <v>4064.2349100000001</v>
      </c>
      <c r="F11" s="9">
        <v>0</v>
      </c>
      <c r="G11" s="9">
        <v>978.64824999999996</v>
      </c>
      <c r="H11" s="9">
        <v>0</v>
      </c>
      <c r="I11" s="9">
        <v>1342.13742</v>
      </c>
      <c r="J11" s="9">
        <v>237.53958</v>
      </c>
      <c r="K11" s="9">
        <v>176.28982999999999</v>
      </c>
      <c r="L11" s="9">
        <v>1025.3753100000001</v>
      </c>
      <c r="M11" s="9">
        <v>0</v>
      </c>
      <c r="N11" s="9">
        <v>372.23882000000003</v>
      </c>
      <c r="O11" s="9">
        <v>0</v>
      </c>
      <c r="P11" s="9">
        <v>206306.40912</v>
      </c>
      <c r="Q11" s="9">
        <v>206354.52534999998</v>
      </c>
      <c r="R11" s="9">
        <v>0</v>
      </c>
      <c r="S11" s="9">
        <v>0</v>
      </c>
      <c r="T11" s="9">
        <v>0</v>
      </c>
      <c r="U11" s="9">
        <v>-48.116230000000002</v>
      </c>
    </row>
    <row r="12" spans="1:21">
      <c r="A12" s="8" t="s">
        <v>40</v>
      </c>
      <c r="B12" s="9">
        <v>206169.23793999999</v>
      </c>
      <c r="C12" s="9">
        <v>10913.16512</v>
      </c>
      <c r="D12" s="9">
        <v>23594.022290000001</v>
      </c>
      <c r="E12" s="9">
        <v>13335.20816</v>
      </c>
      <c r="F12" s="9">
        <v>0</v>
      </c>
      <c r="G12" s="9">
        <v>3784.85968</v>
      </c>
      <c r="H12" s="9">
        <v>-35.836690000000004</v>
      </c>
      <c r="I12" s="9">
        <v>4945.1955099999996</v>
      </c>
      <c r="J12" s="9">
        <v>1029.2830300000001</v>
      </c>
      <c r="K12" s="9">
        <v>6.0608599999999999</v>
      </c>
      <c r="L12" s="9">
        <v>11826.058349999999</v>
      </c>
      <c r="M12" s="9">
        <v>0</v>
      </c>
      <c r="N12" s="9">
        <v>1204.1686999999999</v>
      </c>
      <c r="O12" s="9">
        <v>26.83494</v>
      </c>
      <c r="P12" s="9">
        <v>629162.22120000003</v>
      </c>
      <c r="Q12" s="9">
        <v>629162.77188999997</v>
      </c>
      <c r="R12" s="9">
        <v>0</v>
      </c>
      <c r="S12" s="9">
        <v>1958.3933200000001</v>
      </c>
      <c r="T12" s="9">
        <v>160.84712999999999</v>
      </c>
      <c r="U12" s="9">
        <v>-2119.7911400000003</v>
      </c>
    </row>
    <row r="13" spans="1:21">
      <c r="A13" s="8" t="s">
        <v>41</v>
      </c>
      <c r="B13" s="9">
        <v>46012.282930000001</v>
      </c>
      <c r="C13" s="9">
        <v>5180.8599299999996</v>
      </c>
      <c r="D13" s="9">
        <v>4307.8438599999999</v>
      </c>
      <c r="E13" s="9">
        <v>6459.9685300000001</v>
      </c>
      <c r="F13" s="9">
        <v>0</v>
      </c>
      <c r="G13" s="9">
        <v>934.17809999999997</v>
      </c>
      <c r="H13" s="9">
        <v>2.2789999999999998E-2</v>
      </c>
      <c r="I13" s="9">
        <v>4654.1767900000004</v>
      </c>
      <c r="J13" s="9">
        <v>418.66704999999996</v>
      </c>
      <c r="K13" s="9">
        <v>1.8434600000000001</v>
      </c>
      <c r="L13" s="9">
        <v>2589.5914700000003</v>
      </c>
      <c r="M13" s="9">
        <v>0</v>
      </c>
      <c r="N13" s="9">
        <v>456.81094999999999</v>
      </c>
      <c r="O13" s="9">
        <v>52.074919999999999</v>
      </c>
      <c r="P13" s="9">
        <v>248503.31453999999</v>
      </c>
      <c r="Q13" s="9">
        <v>248899.12803999998</v>
      </c>
      <c r="R13" s="9">
        <v>0</v>
      </c>
      <c r="S13" s="9">
        <v>444.93677000000002</v>
      </c>
      <c r="T13" s="9">
        <v>0</v>
      </c>
      <c r="U13" s="9">
        <v>-840.75027</v>
      </c>
    </row>
    <row r="14" spans="1:21">
      <c r="A14" s="8" t="s">
        <v>42</v>
      </c>
      <c r="B14" s="9">
        <v>69590.834329999998</v>
      </c>
      <c r="C14" s="9">
        <v>5964.9429900000005</v>
      </c>
      <c r="D14" s="9">
        <v>7124.91885</v>
      </c>
      <c r="E14" s="9">
        <v>11550.791429999999</v>
      </c>
      <c r="F14" s="9">
        <v>0</v>
      </c>
      <c r="G14" s="9">
        <v>1557.0143799999998</v>
      </c>
      <c r="H14" s="9">
        <v>0</v>
      </c>
      <c r="I14" s="9">
        <v>5108.4090700000006</v>
      </c>
      <c r="J14" s="9">
        <v>451.61483000000004</v>
      </c>
      <c r="K14" s="9">
        <v>224.96686</v>
      </c>
      <c r="L14" s="9">
        <v>2285.9180099999999</v>
      </c>
      <c r="M14" s="9">
        <v>0</v>
      </c>
      <c r="N14" s="9">
        <v>659.48043000000007</v>
      </c>
      <c r="O14" s="9">
        <v>0</v>
      </c>
      <c r="P14" s="9">
        <v>358344.20248000004</v>
      </c>
      <c r="Q14" s="9">
        <v>357421.52752999996</v>
      </c>
      <c r="R14" s="9">
        <v>0</v>
      </c>
      <c r="S14" s="9">
        <v>941.86314000000004</v>
      </c>
      <c r="T14" s="9">
        <v>3.13809</v>
      </c>
      <c r="U14" s="9">
        <v>-22.326280000000001</v>
      </c>
    </row>
    <row r="15" spans="1:21">
      <c r="A15" s="8" t="s">
        <v>43</v>
      </c>
      <c r="B15" s="9">
        <v>25655.778739999998</v>
      </c>
      <c r="C15" s="9">
        <v>1822.96541</v>
      </c>
      <c r="D15" s="9">
        <v>3120.1407000000004</v>
      </c>
      <c r="E15" s="9">
        <v>4280.6316100000004</v>
      </c>
      <c r="F15" s="9">
        <v>0</v>
      </c>
      <c r="G15" s="9">
        <v>588.02656999999999</v>
      </c>
      <c r="H15" s="9">
        <v>-0.27273000000000003</v>
      </c>
      <c r="I15" s="9">
        <v>1093.8031599999999</v>
      </c>
      <c r="J15" s="9">
        <v>145.52893</v>
      </c>
      <c r="K15" s="9">
        <v>132.12424999999999</v>
      </c>
      <c r="L15" s="9">
        <v>451.96868000000001</v>
      </c>
      <c r="M15" s="9">
        <v>0</v>
      </c>
      <c r="N15" s="9">
        <v>250.38215</v>
      </c>
      <c r="O15" s="9">
        <v>153.56085999999999</v>
      </c>
      <c r="P15" s="9">
        <v>106977.14876000001</v>
      </c>
      <c r="Q15" s="9">
        <v>107470.50968</v>
      </c>
      <c r="R15" s="9">
        <v>0</v>
      </c>
      <c r="S15" s="9">
        <v>10</v>
      </c>
      <c r="T15" s="9">
        <v>0</v>
      </c>
      <c r="U15" s="9">
        <v>-503.36091999999996</v>
      </c>
    </row>
    <row r="16" spans="1:21">
      <c r="A16" s="8" t="s">
        <v>44</v>
      </c>
      <c r="B16" s="9">
        <v>46186.550409999996</v>
      </c>
      <c r="C16" s="9">
        <v>3521.60644</v>
      </c>
      <c r="D16" s="9">
        <v>2386.99593</v>
      </c>
      <c r="E16" s="9">
        <v>5281.0377900000003</v>
      </c>
      <c r="F16" s="9">
        <v>0</v>
      </c>
      <c r="G16" s="9">
        <v>1171.2143700000001</v>
      </c>
      <c r="H16" s="9">
        <v>34.485910000000004</v>
      </c>
      <c r="I16" s="9">
        <v>1887.4241000000002</v>
      </c>
      <c r="J16" s="9">
        <v>176.79270000000002</v>
      </c>
      <c r="K16" s="9">
        <v>1169.5517</v>
      </c>
      <c r="L16" s="9">
        <v>15502.231880000001</v>
      </c>
      <c r="M16" s="9">
        <v>54.603400000000001</v>
      </c>
      <c r="N16" s="9">
        <v>320.25084999999996</v>
      </c>
      <c r="O16" s="9">
        <v>189.74477999999999</v>
      </c>
      <c r="P16" s="9">
        <v>272720.70841000002</v>
      </c>
      <c r="Q16" s="9">
        <v>272377.38474000001</v>
      </c>
      <c r="R16" s="9">
        <v>0</v>
      </c>
      <c r="S16" s="9">
        <v>344.89390999999995</v>
      </c>
      <c r="T16" s="9">
        <v>0</v>
      </c>
      <c r="U16" s="9">
        <v>-1.5702400000000001</v>
      </c>
    </row>
    <row r="17" spans="1:21">
      <c r="A17" s="8" t="s">
        <v>45</v>
      </c>
      <c r="B17" s="9">
        <v>87749.578560000009</v>
      </c>
      <c r="C17" s="9">
        <v>8645.8474600000009</v>
      </c>
      <c r="D17" s="9">
        <v>15412.564769999999</v>
      </c>
      <c r="E17" s="9">
        <v>11041.816210000001</v>
      </c>
      <c r="F17" s="9">
        <v>0</v>
      </c>
      <c r="G17" s="9">
        <v>1268.3150500000002</v>
      </c>
      <c r="H17" s="9">
        <v>3.64E-3</v>
      </c>
      <c r="I17" s="9">
        <v>3023.5142299999998</v>
      </c>
      <c r="J17" s="9">
        <v>597.12354000000005</v>
      </c>
      <c r="K17" s="9">
        <v>197.54357999999999</v>
      </c>
      <c r="L17" s="9">
        <v>1691.4833600000002</v>
      </c>
      <c r="M17" s="9">
        <v>0</v>
      </c>
      <c r="N17" s="9">
        <v>586.86770999999999</v>
      </c>
      <c r="O17" s="9">
        <v>0.186</v>
      </c>
      <c r="P17" s="9">
        <v>462944.37817000004</v>
      </c>
      <c r="Q17" s="9">
        <v>462863.08338999999</v>
      </c>
      <c r="R17" s="9">
        <v>0</v>
      </c>
      <c r="S17" s="9">
        <v>85.027659999999997</v>
      </c>
      <c r="T17" s="9">
        <v>0</v>
      </c>
      <c r="U17" s="9">
        <v>-3.7328800000000002</v>
      </c>
    </row>
    <row r="18" spans="1:21">
      <c r="A18" s="8" t="s">
        <v>46</v>
      </c>
      <c r="B18" s="9">
        <v>91964.223230000003</v>
      </c>
      <c r="C18" s="9">
        <v>4050.8953500000002</v>
      </c>
      <c r="D18" s="9">
        <v>7026.47642</v>
      </c>
      <c r="E18" s="9">
        <v>12713.16272</v>
      </c>
      <c r="F18" s="9">
        <v>0</v>
      </c>
      <c r="G18" s="9">
        <v>2891.6055000000001</v>
      </c>
      <c r="H18" s="9">
        <v>0.39319999999999999</v>
      </c>
      <c r="I18" s="9">
        <v>9221.8870200000001</v>
      </c>
      <c r="J18" s="9">
        <v>593.64148</v>
      </c>
      <c r="K18" s="9">
        <v>540.35068999999999</v>
      </c>
      <c r="L18" s="9">
        <v>5165.0638099999996</v>
      </c>
      <c r="M18" s="9">
        <v>0</v>
      </c>
      <c r="N18" s="9">
        <v>803.1120699999999</v>
      </c>
      <c r="O18" s="9">
        <v>5.1783100000000006</v>
      </c>
      <c r="P18" s="9">
        <v>487320.21531</v>
      </c>
      <c r="Q18" s="9">
        <v>488830.80219999998</v>
      </c>
      <c r="R18" s="9">
        <v>0</v>
      </c>
      <c r="S18" s="9">
        <v>0</v>
      </c>
      <c r="T18" s="9">
        <v>13.74</v>
      </c>
      <c r="U18" s="9">
        <v>-1524.3268899999998</v>
      </c>
    </row>
    <row r="19" spans="1:21">
      <c r="A19" s="8" t="s">
        <v>47</v>
      </c>
      <c r="B19" s="9">
        <v>70987.983309999996</v>
      </c>
      <c r="C19" s="9">
        <v>6364.9877800000004</v>
      </c>
      <c r="D19" s="9">
        <v>5941.4975100000001</v>
      </c>
      <c r="E19" s="9">
        <v>9649.2920599999998</v>
      </c>
      <c r="F19" s="9">
        <v>0</v>
      </c>
      <c r="G19" s="9">
        <v>1870.1473100000001</v>
      </c>
      <c r="H19" s="9">
        <v>9.6600000000000002E-3</v>
      </c>
      <c r="I19" s="9">
        <v>8090.40553</v>
      </c>
      <c r="J19" s="9">
        <v>492.03090000000003</v>
      </c>
      <c r="K19" s="9">
        <v>28.44218</v>
      </c>
      <c r="L19" s="9">
        <v>505.44238000000001</v>
      </c>
      <c r="M19" s="9">
        <v>0</v>
      </c>
      <c r="N19" s="9">
        <v>576.19731999999999</v>
      </c>
      <c r="O19" s="9">
        <v>22.0989</v>
      </c>
      <c r="P19" s="9">
        <v>363218.92582999996</v>
      </c>
      <c r="Q19" s="9">
        <v>362980.22583000001</v>
      </c>
      <c r="R19" s="9">
        <v>0</v>
      </c>
      <c r="S19" s="9">
        <v>240</v>
      </c>
      <c r="T19" s="9">
        <v>21</v>
      </c>
      <c r="U19" s="9">
        <v>-22.3</v>
      </c>
    </row>
    <row r="20" spans="1:21">
      <c r="A20" s="8" t="s">
        <v>48</v>
      </c>
      <c r="B20" s="9">
        <v>42666.951909999996</v>
      </c>
      <c r="C20" s="9">
        <v>4938.3733499999998</v>
      </c>
      <c r="D20" s="9">
        <v>4496.6080899999997</v>
      </c>
      <c r="E20" s="9">
        <v>6876.5543499999994</v>
      </c>
      <c r="F20" s="9">
        <v>0</v>
      </c>
      <c r="G20" s="9">
        <v>1047.4407699999999</v>
      </c>
      <c r="H20" s="9">
        <v>2.7126000000000001</v>
      </c>
      <c r="I20" s="9">
        <v>2773.7390299999997</v>
      </c>
      <c r="J20" s="9">
        <v>350.89201000000003</v>
      </c>
      <c r="K20" s="9">
        <v>3446.24703</v>
      </c>
      <c r="L20" s="9">
        <v>1786.30618</v>
      </c>
      <c r="M20" s="9">
        <v>0</v>
      </c>
      <c r="N20" s="9">
        <v>389.70407</v>
      </c>
      <c r="O20" s="9">
        <v>0.20200000000000001</v>
      </c>
      <c r="P20" s="9">
        <v>277200.10479000001</v>
      </c>
      <c r="Q20" s="9">
        <v>277329.85979000002</v>
      </c>
      <c r="R20" s="9">
        <v>0</v>
      </c>
      <c r="S20" s="9">
        <v>0</v>
      </c>
      <c r="T20" s="9">
        <v>5.6219999999999999E-2</v>
      </c>
      <c r="U20" s="9">
        <v>-129.81121999999999</v>
      </c>
    </row>
    <row r="21" spans="1:21">
      <c r="A21" s="8" t="s">
        <v>49</v>
      </c>
      <c r="B21" s="9">
        <v>52697.573200000006</v>
      </c>
      <c r="C21" s="9">
        <v>4571.56394</v>
      </c>
      <c r="D21" s="9">
        <v>9828.4764600000017</v>
      </c>
      <c r="E21" s="9">
        <v>9902.3680800000002</v>
      </c>
      <c r="F21" s="9">
        <v>0</v>
      </c>
      <c r="G21" s="9">
        <v>1376.34376</v>
      </c>
      <c r="H21" s="9">
        <v>0</v>
      </c>
      <c r="I21" s="9">
        <v>2667.2803699999999</v>
      </c>
      <c r="J21" s="9">
        <v>322.22302000000002</v>
      </c>
      <c r="K21" s="9">
        <v>0</v>
      </c>
      <c r="L21" s="9">
        <v>3491.7386299999998</v>
      </c>
      <c r="M21" s="9">
        <v>0</v>
      </c>
      <c r="N21" s="9">
        <v>465.63332000000003</v>
      </c>
      <c r="O21" s="9">
        <v>0.5</v>
      </c>
      <c r="P21" s="9">
        <v>253496.59672</v>
      </c>
      <c r="Q21" s="9">
        <v>255191.69330000001</v>
      </c>
      <c r="R21" s="9">
        <v>0</v>
      </c>
      <c r="S21" s="9">
        <v>50</v>
      </c>
      <c r="T21" s="9">
        <v>0</v>
      </c>
      <c r="U21" s="9">
        <v>-1745.0965800000001</v>
      </c>
    </row>
    <row r="22" spans="1:21">
      <c r="A22" s="8" t="s">
        <v>50</v>
      </c>
      <c r="B22" s="9">
        <v>37108.018680000001</v>
      </c>
      <c r="C22" s="9">
        <v>3842.86933</v>
      </c>
      <c r="D22" s="9">
        <v>4446.5887499999999</v>
      </c>
      <c r="E22" s="9">
        <v>2377.8974700000003</v>
      </c>
      <c r="F22" s="9">
        <v>0</v>
      </c>
      <c r="G22" s="9">
        <v>495.00013999999999</v>
      </c>
      <c r="H22" s="9">
        <v>0</v>
      </c>
      <c r="I22" s="9">
        <v>659.62130000000002</v>
      </c>
      <c r="J22" s="9">
        <v>195.42774</v>
      </c>
      <c r="K22" s="9">
        <v>0</v>
      </c>
      <c r="L22" s="9">
        <v>461.21848</v>
      </c>
      <c r="M22" s="9">
        <v>0</v>
      </c>
      <c r="N22" s="9">
        <v>293.49791999999997</v>
      </c>
      <c r="O22" s="9">
        <v>0</v>
      </c>
      <c r="P22" s="9">
        <v>165082.87169</v>
      </c>
      <c r="Q22" s="9">
        <v>165927.76684</v>
      </c>
      <c r="R22" s="9">
        <v>0</v>
      </c>
      <c r="S22" s="9">
        <v>105.8</v>
      </c>
      <c r="T22" s="9">
        <v>17.750389999999999</v>
      </c>
      <c r="U22" s="9">
        <v>-968.44554000000005</v>
      </c>
    </row>
    <row r="23" spans="1:21">
      <c r="A23" s="8" t="s">
        <v>51</v>
      </c>
      <c r="B23" s="9">
        <v>72250.064830000003</v>
      </c>
      <c r="C23" s="9">
        <v>6192.6605899999995</v>
      </c>
      <c r="D23" s="9">
        <v>8846.5853299999999</v>
      </c>
      <c r="E23" s="9">
        <v>7626.4907300000004</v>
      </c>
      <c r="F23" s="9">
        <v>0</v>
      </c>
      <c r="G23" s="9">
        <v>1426.9716699999999</v>
      </c>
      <c r="H23" s="9">
        <v>-2.0783499999999999</v>
      </c>
      <c r="I23" s="9">
        <v>2341.5626600000001</v>
      </c>
      <c r="J23" s="9">
        <v>1077.7270700000001</v>
      </c>
      <c r="K23" s="9">
        <v>59.560970000000005</v>
      </c>
      <c r="L23" s="9">
        <v>2407.9010600000001</v>
      </c>
      <c r="M23" s="9">
        <v>0</v>
      </c>
      <c r="N23" s="9">
        <v>575.82584999999995</v>
      </c>
      <c r="O23" s="9">
        <v>-371.85952000000003</v>
      </c>
      <c r="P23" s="9">
        <v>331637.14992</v>
      </c>
      <c r="Q23" s="9">
        <v>331217.64032999997</v>
      </c>
      <c r="R23" s="9">
        <v>0</v>
      </c>
      <c r="S23" s="9">
        <v>443.8</v>
      </c>
      <c r="T23" s="9">
        <v>0</v>
      </c>
      <c r="U23" s="9">
        <v>-24.290410000000001</v>
      </c>
    </row>
    <row r="24" spans="1:21">
      <c r="A24" s="8" t="s">
        <v>52</v>
      </c>
      <c r="B24" s="9">
        <v>187423.60860000001</v>
      </c>
      <c r="C24" s="9">
        <v>4297.0753099999993</v>
      </c>
      <c r="D24" s="9">
        <v>14331.239009999999</v>
      </c>
      <c r="E24" s="9">
        <v>17605.426359999998</v>
      </c>
      <c r="F24" s="9">
        <v>0</v>
      </c>
      <c r="G24" s="9">
        <v>3931.6224400000001</v>
      </c>
      <c r="H24" s="9">
        <v>-0.86303999999999992</v>
      </c>
      <c r="I24" s="9">
        <v>5773.5661700000001</v>
      </c>
      <c r="J24" s="9">
        <v>2132.9883</v>
      </c>
      <c r="K24" s="9">
        <v>1666.39681</v>
      </c>
      <c r="L24" s="9">
        <v>9546.3073899999999</v>
      </c>
      <c r="M24" s="9">
        <v>0</v>
      </c>
      <c r="N24" s="9">
        <v>1731.6126000000002</v>
      </c>
      <c r="O24" s="9">
        <v>279.95999999999998</v>
      </c>
      <c r="P24" s="9">
        <v>337920.99789</v>
      </c>
      <c r="Q24" s="9">
        <v>337694.28188999998</v>
      </c>
      <c r="R24" s="9">
        <v>0</v>
      </c>
      <c r="S24" s="9">
        <v>727.2</v>
      </c>
      <c r="T24" s="9">
        <v>3.6889699999999999</v>
      </c>
      <c r="U24" s="9">
        <v>-504.17296999999996</v>
      </c>
    </row>
    <row r="25" spans="1:21">
      <c r="A25" s="8" t="s">
        <v>53</v>
      </c>
      <c r="B25" s="9">
        <v>153265.25077000001</v>
      </c>
      <c r="C25" s="9">
        <v>8377.5087899999999</v>
      </c>
      <c r="D25" s="9">
        <v>18547.8164</v>
      </c>
      <c r="E25" s="9">
        <v>18287.366239999999</v>
      </c>
      <c r="F25" s="9">
        <v>0</v>
      </c>
      <c r="G25" s="9">
        <v>2893.5247799999997</v>
      </c>
      <c r="H25" s="9">
        <v>6.5009999999999998E-2</v>
      </c>
      <c r="I25" s="9">
        <v>10949.30321</v>
      </c>
      <c r="J25" s="9">
        <v>788.63851</v>
      </c>
      <c r="K25" s="9">
        <v>20.878</v>
      </c>
      <c r="L25" s="9">
        <v>12890.77435</v>
      </c>
      <c r="M25" s="9">
        <v>0</v>
      </c>
      <c r="N25" s="9">
        <v>886.6490500000001</v>
      </c>
      <c r="O25" s="9">
        <v>777.75752999999997</v>
      </c>
      <c r="P25" s="9">
        <v>654112.02298999997</v>
      </c>
      <c r="Q25" s="9">
        <v>656105.05333999998</v>
      </c>
      <c r="R25" s="9">
        <v>0</v>
      </c>
      <c r="S25" s="9">
        <v>0</v>
      </c>
      <c r="T25" s="9">
        <v>14.7829</v>
      </c>
      <c r="U25" s="9">
        <v>-2007.8132499999999</v>
      </c>
    </row>
    <row r="26" spans="1:21">
      <c r="A26" s="8" t="s">
        <v>54</v>
      </c>
      <c r="B26" s="9">
        <v>302137.04832999996</v>
      </c>
      <c r="C26" s="9">
        <v>8034.0866100000003</v>
      </c>
      <c r="D26" s="9">
        <v>27211.533149999999</v>
      </c>
      <c r="E26" s="9">
        <v>28354.813469999997</v>
      </c>
      <c r="F26" s="9">
        <v>0</v>
      </c>
      <c r="G26" s="9">
        <v>5516.4243799999995</v>
      </c>
      <c r="H26" s="9">
        <v>13.21425</v>
      </c>
      <c r="I26" s="9">
        <v>22745.66705</v>
      </c>
      <c r="J26" s="9">
        <v>2050.4318899999998</v>
      </c>
      <c r="K26" s="9">
        <v>2519.3012699999999</v>
      </c>
      <c r="L26" s="9">
        <v>16941.957320000001</v>
      </c>
      <c r="M26" s="9">
        <v>245</v>
      </c>
      <c r="N26" s="9">
        <v>2962.9255200000002</v>
      </c>
      <c r="O26" s="9">
        <v>141.98537999999999</v>
      </c>
      <c r="P26" s="9">
        <v>941650.51951000001</v>
      </c>
      <c r="Q26" s="9">
        <v>943443.10345000005</v>
      </c>
      <c r="R26" s="9">
        <v>0</v>
      </c>
      <c r="S26" s="9">
        <v>1109.008</v>
      </c>
      <c r="T26" s="9">
        <v>117.23035</v>
      </c>
      <c r="U26" s="9">
        <v>-3018.8222900000001</v>
      </c>
    </row>
    <row r="27" spans="1:21">
      <c r="A27" s="8" t="s">
        <v>55</v>
      </c>
      <c r="B27" s="9">
        <v>2580824.3758700001</v>
      </c>
      <c r="C27" s="9">
        <v>6129.8847400000004</v>
      </c>
      <c r="D27" s="9">
        <v>313450.38047000003</v>
      </c>
      <c r="E27" s="9">
        <v>341507.45798000001</v>
      </c>
      <c r="F27" s="9">
        <v>0</v>
      </c>
      <c r="G27" s="9">
        <v>52305.115829999995</v>
      </c>
      <c r="H27" s="9">
        <v>-1.7619200000000002</v>
      </c>
      <c r="I27" s="9">
        <v>280651.28626999998</v>
      </c>
      <c r="J27" s="9">
        <v>12097.563179999999</v>
      </c>
      <c r="K27" s="9">
        <v>32775.497819999997</v>
      </c>
      <c r="L27" s="9">
        <v>175909.99686000001</v>
      </c>
      <c r="M27" s="9">
        <v>0</v>
      </c>
      <c r="N27" s="9">
        <v>44137.505469999996</v>
      </c>
      <c r="O27" s="9">
        <v>-339.14146</v>
      </c>
      <c r="P27" s="9">
        <v>3713035.8036199999</v>
      </c>
      <c r="Q27" s="9">
        <v>3706519.6395200002</v>
      </c>
      <c r="R27" s="9">
        <v>0</v>
      </c>
      <c r="S27" s="9">
        <v>20800</v>
      </c>
      <c r="T27" s="9">
        <v>6.42286</v>
      </c>
      <c r="U27" s="9">
        <v>-14290.258760000001</v>
      </c>
    </row>
    <row r="28" spans="1:21" s="12" customFormat="1">
      <c r="A28" s="10" t="s">
        <v>56</v>
      </c>
      <c r="B28" s="11">
        <f>SUM(B5:B27)</f>
        <v>4377306.5271700006</v>
      </c>
      <c r="C28" s="11">
        <f>SUM(C5:C27)</f>
        <v>123090.05618999999</v>
      </c>
      <c r="D28" s="11">
        <f>SUM(D5:D27)</f>
        <v>501098.73158000002</v>
      </c>
      <c r="E28" s="11">
        <f>SUM(E5:E27)</f>
        <v>552885.32517999993</v>
      </c>
      <c r="F28" s="11">
        <f t="shared" ref="F28:P28" si="0">SUM(F5:F27)</f>
        <v>0</v>
      </c>
      <c r="G28" s="11">
        <f t="shared" si="0"/>
        <v>90867.373889999988</v>
      </c>
      <c r="H28" s="11">
        <f t="shared" si="0"/>
        <v>12.614890000000001</v>
      </c>
      <c r="I28" s="11">
        <f t="shared" si="0"/>
        <v>379392.64581000002</v>
      </c>
      <c r="J28" s="11">
        <f t="shared" si="0"/>
        <v>25494.590820000005</v>
      </c>
      <c r="K28" s="11">
        <f t="shared" si="0"/>
        <v>45425.000659999998</v>
      </c>
      <c r="L28" s="11">
        <f t="shared" si="0"/>
        <v>270183.46252</v>
      </c>
      <c r="M28" s="11">
        <f t="shared" si="0"/>
        <v>343.60339999999997</v>
      </c>
      <c r="N28" s="11">
        <f t="shared" si="0"/>
        <v>59272.11</v>
      </c>
      <c r="O28" s="11">
        <f t="shared" si="0"/>
        <v>1146.6898199999998</v>
      </c>
      <c r="P28" s="11">
        <f t="shared" si="0"/>
        <v>11427397.45992</v>
      </c>
      <c r="Q28" s="11">
        <f>SUM(Q5:Q27)</f>
        <v>11427628.890490001</v>
      </c>
      <c r="R28" s="11">
        <f>SUM(R5:R27)</f>
        <v>177.2</v>
      </c>
      <c r="S28" s="11">
        <f t="shared" ref="S28:U28" si="1">SUM(S5:S27)</f>
        <v>28069.95681</v>
      </c>
      <c r="T28" s="11">
        <f t="shared" si="1"/>
        <v>414.34502999999995</v>
      </c>
      <c r="U28" s="11">
        <f t="shared" si="1"/>
        <v>-28892.932410000001</v>
      </c>
    </row>
  </sheetData>
  <mergeCells count="1">
    <mergeCell ref="C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Темп роста</vt:lpstr>
      <vt:lpstr>Исполнение МБ</vt:lpstr>
      <vt:lpstr>Исполнение!Заголовки_для_печати</vt:lpstr>
      <vt:lpstr>Исполнение!Область_печати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2015-08-31T12:50:12Z</dcterms:modified>
</cp:coreProperties>
</file>